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შტატები\2019\საშტატოები\სასწრაფო\"/>
    </mc:Choice>
  </mc:AlternateContent>
  <bookViews>
    <workbookView xWindow="240" yWindow="735" windowWidth="21075" windowHeight="9180"/>
  </bookViews>
  <sheets>
    <sheet name="საშტატო  დანართი" sheetId="1" r:id="rId1"/>
  </sheets>
  <externalReferences>
    <externalReference r:id="rId2"/>
    <externalReference r:id="rId3"/>
  </externalReferences>
  <definedNames>
    <definedName name="_xlnm._FilterDatabase" localSheetId="0" hidden="1">'საშტატო  დანართი'!$B$5:$C$5</definedName>
    <definedName name="ID" localSheetId="0">'საშტატო  დანართი'!#REF!</definedName>
    <definedName name="ID">[1]საშტატო!#REF!</definedName>
    <definedName name="_xlnm.Print_Area" localSheetId="0">'საშტატო  დანართი'!$B$3:$R$67</definedName>
    <definedName name="_xlnm.Print_Titles" localSheetId="0">'საშტატო  დანართი'!$5:$5</definedName>
    <definedName name="ბრიგადა">'[2]გადმობარების გრაფიკი'!$K:$K</definedName>
    <definedName name="თვე">'[2]გადმობარების გრაფიკი'!$C:$C</definedName>
    <definedName name="იდენთიფიკატორი" localSheetId="0">#REF!</definedName>
    <definedName name="იდენთიფიკატორი">#REF!</definedName>
    <definedName name="ოფისი" localSheetId="0">#REF!</definedName>
    <definedName name="ოფისი">#REF!</definedName>
    <definedName name="ოფისი1">'[2]გადმობარების გრაფიკი'!$I:$I</definedName>
    <definedName name="რაოდენობა1">'[2]გადმობარების გრაფიკი'!$G:$G</definedName>
    <definedName name="რაოდენობა2">'[2]გადმობარების გრაფიკი'!$A:$A</definedName>
    <definedName name="რაოდენობა3" localSheetId="0">'საშტატო  დანართი'!#REF!</definedName>
    <definedName name="ხელფასი" localSheetId="0">'საშტატო  დანართი'!#REF!</definedName>
    <definedName name="ხელფასი1" localSheetId="0">'საშტატო  დანართი'!#REF!</definedName>
  </definedNames>
  <calcPr calcId="162913"/>
</workbook>
</file>

<file path=xl/calcChain.xml><?xml version="1.0" encoding="utf-8"?>
<calcChain xmlns="http://schemas.openxmlformats.org/spreadsheetml/2006/main">
  <c r="D6" i="1" l="1"/>
  <c r="N6" i="1"/>
  <c r="M6" i="1"/>
  <c r="L6" i="1"/>
  <c r="H6" i="1"/>
  <c r="I6" i="1"/>
  <c r="G6" i="1"/>
  <c r="G57" i="1"/>
  <c r="H57" i="1" s="1"/>
  <c r="D54" i="1"/>
  <c r="G48" i="1"/>
  <c r="H48" i="1" s="1"/>
  <c r="G49" i="1"/>
  <c r="H49" i="1" s="1"/>
  <c r="G50" i="1"/>
  <c r="H50" i="1" s="1"/>
  <c r="D46" i="1"/>
  <c r="G40" i="1"/>
  <c r="H40" i="1" s="1"/>
  <c r="D41" i="1"/>
  <c r="D38" i="1" s="1"/>
  <c r="G43" i="1"/>
  <c r="H43" i="1"/>
  <c r="G44" i="1"/>
  <c r="H44" i="1" s="1"/>
  <c r="G45" i="1"/>
  <c r="H45" i="1" s="1"/>
  <c r="G34" i="1"/>
  <c r="H34" i="1" s="1"/>
  <c r="G35" i="1"/>
  <c r="H35" i="1"/>
  <c r="D31" i="1"/>
  <c r="I31" i="1" l="1"/>
  <c r="I41" i="1"/>
  <c r="I46" i="1"/>
  <c r="I54" i="1"/>
  <c r="P57" i="1"/>
  <c r="O57" i="1"/>
  <c r="N57" i="1"/>
  <c r="L57" i="1"/>
  <c r="Q57" i="1" s="1"/>
  <c r="P50" i="1"/>
  <c r="O50" i="1"/>
  <c r="N50" i="1"/>
  <c r="P48" i="1"/>
  <c r="O48" i="1"/>
  <c r="N48" i="1"/>
  <c r="L50" i="1"/>
  <c r="Q50" i="1" s="1"/>
  <c r="L48" i="1"/>
  <c r="M48" i="1" s="1"/>
  <c r="R48" i="1" s="1"/>
  <c r="P45" i="1"/>
  <c r="O45" i="1"/>
  <c r="N45" i="1"/>
  <c r="L45" i="1"/>
  <c r="Q45" i="1" s="1"/>
  <c r="P43" i="1"/>
  <c r="O43" i="1"/>
  <c r="N43" i="1"/>
  <c r="L43" i="1"/>
  <c r="M43" i="1" s="1"/>
  <c r="R43" i="1" s="1"/>
  <c r="P40" i="1"/>
  <c r="O40" i="1"/>
  <c r="N40" i="1"/>
  <c r="L40" i="1"/>
  <c r="Q40" i="1" s="1"/>
  <c r="P35" i="1"/>
  <c r="O35" i="1"/>
  <c r="N35" i="1"/>
  <c r="P34" i="1"/>
  <c r="O34" i="1"/>
  <c r="N34" i="1"/>
  <c r="L35" i="1"/>
  <c r="M35" i="1" s="1"/>
  <c r="R35" i="1" s="1"/>
  <c r="L34" i="1"/>
  <c r="M34" i="1" s="1"/>
  <c r="R34" i="1" s="1"/>
  <c r="P66" i="1"/>
  <c r="O66" i="1"/>
  <c r="N66" i="1"/>
  <c r="P64" i="1"/>
  <c r="O64" i="1"/>
  <c r="N64" i="1"/>
  <c r="P63" i="1"/>
  <c r="O63" i="1"/>
  <c r="N63" i="1"/>
  <c r="P62" i="1"/>
  <c r="O62" i="1"/>
  <c r="N62" i="1"/>
  <c r="P60" i="1"/>
  <c r="O60" i="1"/>
  <c r="N60" i="1"/>
  <c r="P59" i="1"/>
  <c r="O59" i="1"/>
  <c r="N59" i="1"/>
  <c r="P56" i="1"/>
  <c r="O56" i="1"/>
  <c r="N56" i="1"/>
  <c r="P55" i="1"/>
  <c r="O55" i="1"/>
  <c r="N55" i="1"/>
  <c r="P53" i="1"/>
  <c r="O53" i="1"/>
  <c r="N53" i="1"/>
  <c r="P52" i="1"/>
  <c r="O52" i="1"/>
  <c r="N52" i="1"/>
  <c r="P49" i="1"/>
  <c r="O49" i="1"/>
  <c r="N49" i="1"/>
  <c r="P47" i="1"/>
  <c r="O47" i="1"/>
  <c r="N47" i="1"/>
  <c r="P44" i="1"/>
  <c r="O44" i="1"/>
  <c r="N44" i="1"/>
  <c r="P42" i="1"/>
  <c r="O42" i="1"/>
  <c r="N42" i="1"/>
  <c r="P39" i="1"/>
  <c r="O39" i="1"/>
  <c r="N39" i="1"/>
  <c r="P37" i="1"/>
  <c r="O37" i="1"/>
  <c r="N37" i="1"/>
  <c r="P33" i="1"/>
  <c r="O33" i="1"/>
  <c r="N33" i="1"/>
  <c r="P32" i="1"/>
  <c r="O32" i="1"/>
  <c r="N32" i="1"/>
  <c r="P30" i="1"/>
  <c r="O30" i="1"/>
  <c r="N30" i="1"/>
  <c r="P29" i="1"/>
  <c r="O29" i="1"/>
  <c r="N29" i="1"/>
  <c r="P28" i="1"/>
  <c r="O28" i="1"/>
  <c r="N28" i="1"/>
  <c r="P26" i="1"/>
  <c r="O26" i="1"/>
  <c r="N26" i="1"/>
  <c r="P24" i="1"/>
  <c r="O24" i="1"/>
  <c r="N24" i="1"/>
  <c r="P23" i="1"/>
  <c r="O23" i="1"/>
  <c r="N23" i="1"/>
  <c r="P21" i="1"/>
  <c r="O21" i="1"/>
  <c r="N21" i="1"/>
  <c r="P20" i="1"/>
  <c r="O20" i="1"/>
  <c r="N20" i="1"/>
  <c r="P18" i="1"/>
  <c r="O18" i="1"/>
  <c r="N18" i="1"/>
  <c r="P17" i="1"/>
  <c r="O17" i="1"/>
  <c r="N17" i="1"/>
  <c r="P15" i="1"/>
  <c r="O15" i="1"/>
  <c r="N15" i="1"/>
  <c r="P14" i="1"/>
  <c r="O14" i="1"/>
  <c r="N14" i="1"/>
  <c r="P12" i="1"/>
  <c r="O12" i="1"/>
  <c r="N12" i="1"/>
  <c r="P11" i="1"/>
  <c r="O11" i="1"/>
  <c r="N11" i="1"/>
  <c r="P9" i="1"/>
  <c r="O9" i="1"/>
  <c r="N9" i="1"/>
  <c r="P8" i="1"/>
  <c r="O8" i="1"/>
  <c r="N8" i="1"/>
  <c r="P67" i="1"/>
  <c r="O67" i="1"/>
  <c r="N67" i="1"/>
  <c r="L67" i="1"/>
  <c r="M67" i="1" s="1"/>
  <c r="L66" i="1"/>
  <c r="I65" i="1"/>
  <c r="L64" i="1"/>
  <c r="M64" i="1" s="1"/>
  <c r="L63" i="1"/>
  <c r="M63" i="1" s="1"/>
  <c r="L62" i="1"/>
  <c r="M62" i="1" s="1"/>
  <c r="I61" i="1"/>
  <c r="L60" i="1"/>
  <c r="M60" i="1" s="1"/>
  <c r="L59" i="1"/>
  <c r="M59" i="1" s="1"/>
  <c r="I58" i="1"/>
  <c r="L56" i="1"/>
  <c r="M56" i="1" s="1"/>
  <c r="L55" i="1"/>
  <c r="M55" i="1" s="1"/>
  <c r="L53" i="1"/>
  <c r="L52" i="1"/>
  <c r="M52" i="1" s="1"/>
  <c r="L49" i="1"/>
  <c r="M49" i="1" s="1"/>
  <c r="L47" i="1"/>
  <c r="M47" i="1" s="1"/>
  <c r="L44" i="1"/>
  <c r="L42" i="1"/>
  <c r="L39" i="1"/>
  <c r="M39" i="1" s="1"/>
  <c r="L37" i="1"/>
  <c r="M37" i="1" s="1"/>
  <c r="M36" i="1" s="1"/>
  <c r="I36" i="1"/>
  <c r="L33" i="1"/>
  <c r="M33" i="1" s="1"/>
  <c r="L32" i="1"/>
  <c r="M32" i="1" s="1"/>
  <c r="M31" i="1" s="1"/>
  <c r="L30" i="1"/>
  <c r="L29" i="1"/>
  <c r="M29" i="1" s="1"/>
  <c r="L28" i="1"/>
  <c r="M28" i="1" s="1"/>
  <c r="I27" i="1"/>
  <c r="I25" i="1" s="1"/>
  <c r="L26" i="1"/>
  <c r="M26" i="1" s="1"/>
  <c r="L24" i="1"/>
  <c r="M24" i="1" s="1"/>
  <c r="L23" i="1"/>
  <c r="M23" i="1" s="1"/>
  <c r="I22" i="1"/>
  <c r="L21" i="1"/>
  <c r="M21" i="1" s="1"/>
  <c r="L20" i="1"/>
  <c r="M20" i="1" s="1"/>
  <c r="I19" i="1"/>
  <c r="L18" i="1"/>
  <c r="M18" i="1" s="1"/>
  <c r="L17" i="1"/>
  <c r="I16" i="1"/>
  <c r="L15" i="1"/>
  <c r="M15" i="1" s="1"/>
  <c r="L14" i="1"/>
  <c r="L12" i="1"/>
  <c r="M12" i="1" s="1"/>
  <c r="L11" i="1"/>
  <c r="I10" i="1"/>
  <c r="L9" i="1"/>
  <c r="L8" i="1"/>
  <c r="I7" i="1"/>
  <c r="I38" i="1" l="1"/>
  <c r="L41" i="1"/>
  <c r="L65" i="1"/>
  <c r="M40" i="1"/>
  <c r="R40" i="1" s="1"/>
  <c r="Q48" i="1"/>
  <c r="M57" i="1"/>
  <c r="R57" i="1" s="1"/>
  <c r="M66" i="1"/>
  <c r="Q43" i="1"/>
  <c r="L54" i="1"/>
  <c r="L31" i="1"/>
  <c r="L46" i="1"/>
  <c r="L61" i="1"/>
  <c r="M58" i="1"/>
  <c r="I51" i="1"/>
  <c r="M53" i="1"/>
  <c r="M50" i="1"/>
  <c r="R50" i="1" s="1"/>
  <c r="M45" i="1"/>
  <c r="R45" i="1" s="1"/>
  <c r="M44" i="1"/>
  <c r="L10" i="1"/>
  <c r="Q35" i="1"/>
  <c r="Q34" i="1"/>
  <c r="M11" i="1"/>
  <c r="M10" i="1" s="1"/>
  <c r="M9" i="1"/>
  <c r="L16" i="1"/>
  <c r="L7" i="1"/>
  <c r="M30" i="1"/>
  <c r="M27" i="1" s="1"/>
  <c r="I13" i="1"/>
  <c r="M22" i="1"/>
  <c r="M42" i="1"/>
  <c r="M17" i="1"/>
  <c r="L19" i="1"/>
  <c r="L22" i="1"/>
  <c r="L36" i="1"/>
  <c r="L58" i="1"/>
  <c r="M8" i="1"/>
  <c r="L27" i="1"/>
  <c r="M61" i="1"/>
  <c r="M19" i="1"/>
  <c r="M14" i="1"/>
  <c r="G67" i="1"/>
  <c r="H67" i="1" s="1"/>
  <c r="R67" i="1" s="1"/>
  <c r="G66" i="1"/>
  <c r="H66" i="1" s="1"/>
  <c r="D65" i="1"/>
  <c r="N65" i="1" s="1"/>
  <c r="G64" i="1"/>
  <c r="G63" i="1"/>
  <c r="G62" i="1"/>
  <c r="H62" i="1" s="1"/>
  <c r="R62" i="1" s="1"/>
  <c r="D61" i="1"/>
  <c r="N61" i="1" s="1"/>
  <c r="G60" i="1"/>
  <c r="H60" i="1" s="1"/>
  <c r="R60" i="1" s="1"/>
  <c r="G59" i="1"/>
  <c r="H59" i="1" s="1"/>
  <c r="R59" i="1" s="1"/>
  <c r="D58" i="1"/>
  <c r="N58" i="1" s="1"/>
  <c r="G56" i="1"/>
  <c r="H56" i="1" s="1"/>
  <c r="R56" i="1" s="1"/>
  <c r="G55" i="1"/>
  <c r="N54" i="1"/>
  <c r="G53" i="1"/>
  <c r="H53" i="1" s="1"/>
  <c r="G52" i="1"/>
  <c r="H52" i="1" s="1"/>
  <c r="R52" i="1" s="1"/>
  <c r="R49" i="1"/>
  <c r="G47" i="1"/>
  <c r="G46" i="1" s="1"/>
  <c r="N46" i="1"/>
  <c r="G42" i="1"/>
  <c r="N41" i="1"/>
  <c r="G39" i="1"/>
  <c r="G37" i="1"/>
  <c r="H37" i="1" s="1"/>
  <c r="H36" i="1" s="1"/>
  <c r="R36" i="1" s="1"/>
  <c r="D36" i="1"/>
  <c r="N36" i="1" s="1"/>
  <c r="G33" i="1"/>
  <c r="H33" i="1" s="1"/>
  <c r="R33" i="1" s="1"/>
  <c r="G32" i="1"/>
  <c r="N31" i="1"/>
  <c r="G30" i="1"/>
  <c r="H30" i="1" s="1"/>
  <c r="G29" i="1"/>
  <c r="H29" i="1" s="1"/>
  <c r="R29" i="1" s="1"/>
  <c r="G28" i="1"/>
  <c r="H28" i="1" s="1"/>
  <c r="D27" i="1"/>
  <c r="N27" i="1" s="1"/>
  <c r="G26" i="1"/>
  <c r="H26" i="1" s="1"/>
  <c r="R26" i="1" s="1"/>
  <c r="G24" i="1"/>
  <c r="H24" i="1" s="1"/>
  <c r="R24" i="1" s="1"/>
  <c r="G23" i="1"/>
  <c r="H23" i="1" s="1"/>
  <c r="R23" i="1" s="1"/>
  <c r="D22" i="1"/>
  <c r="N22" i="1" s="1"/>
  <c r="G21" i="1"/>
  <c r="H21" i="1" s="1"/>
  <c r="R21" i="1" s="1"/>
  <c r="G20" i="1"/>
  <c r="H20" i="1" s="1"/>
  <c r="R20" i="1" s="1"/>
  <c r="D19" i="1"/>
  <c r="N19" i="1" s="1"/>
  <c r="G18" i="1"/>
  <c r="H18" i="1" s="1"/>
  <c r="R18" i="1" s="1"/>
  <c r="G17" i="1"/>
  <c r="H17" i="1" s="1"/>
  <c r="D16" i="1"/>
  <c r="N16" i="1" s="1"/>
  <c r="G15" i="1"/>
  <c r="H15" i="1" s="1"/>
  <c r="R15" i="1" s="1"/>
  <c r="G14" i="1"/>
  <c r="H14" i="1" s="1"/>
  <c r="G12" i="1"/>
  <c r="H12" i="1" s="1"/>
  <c r="R12" i="1" s="1"/>
  <c r="G11" i="1"/>
  <c r="H11" i="1" s="1"/>
  <c r="D10" i="1"/>
  <c r="N10" i="1" s="1"/>
  <c r="G9" i="1"/>
  <c r="H9" i="1" s="1"/>
  <c r="G8" i="1"/>
  <c r="H8" i="1" s="1"/>
  <c r="D7" i="1"/>
  <c r="N7" i="1" s="1"/>
  <c r="L38" i="1" l="1"/>
  <c r="R11" i="1"/>
  <c r="M54" i="1"/>
  <c r="H39" i="1"/>
  <c r="H55" i="1"/>
  <c r="G54" i="1"/>
  <c r="Q54" i="1" s="1"/>
  <c r="Q37" i="1"/>
  <c r="H32" i="1"/>
  <c r="G31" i="1"/>
  <c r="Q31" i="1" s="1"/>
  <c r="H42" i="1"/>
  <c r="H41" i="1" s="1"/>
  <c r="G41" i="1"/>
  <c r="Q41" i="1" s="1"/>
  <c r="Q66" i="1"/>
  <c r="H63" i="1"/>
  <c r="R63" i="1" s="1"/>
  <c r="Q63" i="1"/>
  <c r="Q39" i="1"/>
  <c r="Q59" i="1"/>
  <c r="Q26" i="1"/>
  <c r="M65" i="1"/>
  <c r="R66" i="1"/>
  <c r="H64" i="1"/>
  <c r="R64" i="1" s="1"/>
  <c r="Q64" i="1"/>
  <c r="M41" i="1"/>
  <c r="Q60" i="1"/>
  <c r="R37" i="1"/>
  <c r="Q67" i="1"/>
  <c r="R28" i="1"/>
  <c r="H27" i="1"/>
  <c r="N38" i="1"/>
  <c r="Q62" i="1"/>
  <c r="M46" i="1"/>
  <c r="Q55" i="1"/>
  <c r="L51" i="1"/>
  <c r="Q52" i="1"/>
  <c r="Q56" i="1"/>
  <c r="Q53" i="1"/>
  <c r="R53" i="1"/>
  <c r="H47" i="1"/>
  <c r="Q47" i="1"/>
  <c r="Q49" i="1"/>
  <c r="R44" i="1"/>
  <c r="Q42" i="1"/>
  <c r="Q44" i="1"/>
  <c r="H7" i="1"/>
  <c r="Q20" i="1"/>
  <c r="R30" i="1"/>
  <c r="Q12" i="1"/>
  <c r="Q15" i="1"/>
  <c r="R9" i="1"/>
  <c r="Q24" i="1"/>
  <c r="R14" i="1"/>
  <c r="Q32" i="1"/>
  <c r="Q30" i="1"/>
  <c r="Q11" i="1"/>
  <c r="Q9" i="1"/>
  <c r="H19" i="1"/>
  <c r="R19" i="1" s="1"/>
  <c r="M7" i="1"/>
  <c r="R8" i="1"/>
  <c r="M16" i="1"/>
  <c r="R17" i="1"/>
  <c r="Q33" i="1"/>
  <c r="Q29" i="1"/>
  <c r="Q18" i="1"/>
  <c r="Q8" i="1"/>
  <c r="Q23" i="1"/>
  <c r="Q21" i="1"/>
  <c r="Q17" i="1"/>
  <c r="Q28" i="1"/>
  <c r="Q14" i="1"/>
  <c r="M25" i="1"/>
  <c r="L25" i="1"/>
  <c r="L13" i="1"/>
  <c r="D13" i="1"/>
  <c r="N13" i="1" s="1"/>
  <c r="H58" i="1"/>
  <c r="R58" i="1" s="1"/>
  <c r="M51" i="1"/>
  <c r="H10" i="1"/>
  <c r="R10" i="1" s="1"/>
  <c r="H16" i="1"/>
  <c r="H22" i="1"/>
  <c r="R22" i="1" s="1"/>
  <c r="R27" i="1"/>
  <c r="H65" i="1"/>
  <c r="D51" i="1"/>
  <c r="N51" i="1" s="1"/>
  <c r="G27" i="1"/>
  <c r="Q27" i="1" s="1"/>
  <c r="G65" i="1"/>
  <c r="Q65" i="1" s="1"/>
  <c r="G58" i="1"/>
  <c r="Q58" i="1" s="1"/>
  <c r="G61" i="1"/>
  <c r="Q61" i="1" s="1"/>
  <c r="D25" i="1"/>
  <c r="G36" i="1"/>
  <c r="Q36" i="1" s="1"/>
  <c r="G22" i="1"/>
  <c r="Q22" i="1" s="1"/>
  <c r="G19" i="1"/>
  <c r="Q19" i="1" s="1"/>
  <c r="G16" i="1"/>
  <c r="Q16" i="1" s="1"/>
  <c r="G10" i="1"/>
  <c r="Q10" i="1" s="1"/>
  <c r="G7" i="1"/>
  <c r="Q7" i="1" s="1"/>
  <c r="G38" i="1" l="1"/>
  <c r="M38" i="1"/>
  <c r="R42" i="1"/>
  <c r="R47" i="1"/>
  <c r="H46" i="1"/>
  <c r="R46" i="1" s="1"/>
  <c r="R55" i="1"/>
  <c r="H54" i="1"/>
  <c r="R54" i="1" s="1"/>
  <c r="R32" i="1"/>
  <c r="H31" i="1"/>
  <c r="R31" i="1" s="1"/>
  <c r="R39" i="1"/>
  <c r="N25" i="1"/>
  <c r="R65" i="1"/>
  <c r="H61" i="1"/>
  <c r="R61" i="1" s="1"/>
  <c r="Q38" i="1"/>
  <c r="Q46" i="1"/>
  <c r="R41" i="1"/>
  <c r="R7" i="1"/>
  <c r="R16" i="1"/>
  <c r="M13" i="1"/>
  <c r="H13" i="1"/>
  <c r="G13" i="1"/>
  <c r="G25" i="1"/>
  <c r="Q25" i="1" s="1"/>
  <c r="G51" i="1"/>
  <c r="Q51" i="1" s="1"/>
  <c r="H51" i="1" l="1"/>
  <c r="R51" i="1" s="1"/>
  <c r="H25" i="1"/>
  <c r="R25" i="1" s="1"/>
  <c r="H38" i="1"/>
  <c r="R38" i="1" s="1"/>
  <c r="Q6" i="1"/>
  <c r="R13" i="1"/>
  <c r="Q13" i="1"/>
  <c r="R6" i="1" l="1"/>
</calcChain>
</file>

<file path=xl/sharedStrings.xml><?xml version="1.0" encoding="utf-8"?>
<sst xmlns="http://schemas.openxmlformats.org/spreadsheetml/2006/main" count="89" uniqueCount="46">
  <si>
    <t>ხელმძღვანელობა</t>
  </si>
  <si>
    <t>დირექტორი</t>
  </si>
  <si>
    <t xml:space="preserve">დირექტორის მოადგილე </t>
  </si>
  <si>
    <t>სამმართველოს უფროსი</t>
  </si>
  <si>
    <t>II</t>
  </si>
  <si>
    <t>დეპარტამენტის უფროსი</t>
  </si>
  <si>
    <t>მთავარი სპეციალისტი</t>
  </si>
  <si>
    <t>ლოგისტიკის დეპარტამენტი</t>
  </si>
  <si>
    <t xml:space="preserve">ლოგისტიკის  და სამეურნეო სამმართველო </t>
  </si>
  <si>
    <t>სამმართველო უფროსი</t>
  </si>
  <si>
    <t>უფროსი სპეციალისტი</t>
  </si>
  <si>
    <t>ავტოპარკის სამმართველო</t>
  </si>
  <si>
    <t>IV</t>
  </si>
  <si>
    <t>საბუღალტრო-ანგარიშგების სამმართველო</t>
  </si>
  <si>
    <t>V</t>
  </si>
  <si>
    <t>სულ</t>
  </si>
  <si>
    <t>N</t>
  </si>
  <si>
    <t>ადმინისტრაციული დეპარტამენტი</t>
  </si>
  <si>
    <t>გამოძახების მართვისა და ჰოსპიტალიზაციის სამმართველო</t>
  </si>
  <si>
    <t>შიდა კონტროლის დეპარტამენტი</t>
  </si>
  <si>
    <t>სასწავლო სატრენინგო ცენტრი</t>
  </si>
  <si>
    <t>ადამიანური რესურსებისა და საქმისწარმოების სამმართველო</t>
  </si>
  <si>
    <t>I</t>
  </si>
  <si>
    <t>III</t>
  </si>
  <si>
    <t>იურიდიული სამმართველო</t>
  </si>
  <si>
    <t>შესყიდვების სამმართველო</t>
  </si>
  <si>
    <t>ინფორმაციული ტექნოლოგიების სამმართველო</t>
  </si>
  <si>
    <t>დეპარტამენტის უფროსის მოადგილე</t>
  </si>
  <si>
    <t>სამმართველოს უფროსის მოადგილე</t>
  </si>
  <si>
    <t>სამედიცინო მომსახურების, ხარისხისა და რაიონების მართვის სამმართველო</t>
  </si>
  <si>
    <t>დაგეგმარების სამმართველო</t>
  </si>
  <si>
    <t>VI</t>
  </si>
  <si>
    <t>ცენტრის უფროსი</t>
  </si>
  <si>
    <t>შტატით გათვალისწინებული თანამდებობის დასახელება</t>
  </si>
  <si>
    <t>რაოდენობა</t>
  </si>
  <si>
    <t>თანამდებობრივი სარგო თვეში ერთ ერთეულზე</t>
  </si>
  <si>
    <t>სულ თანამდებობრივი სარგო თვეში</t>
  </si>
  <si>
    <t>თანამდებობრივი სარგოს კოეფიციენტი ერთ ერთეულზე</t>
  </si>
  <si>
    <t>სულ თანამდებობრივი სარგო წელიწადში</t>
  </si>
  <si>
    <t>დაგეგმარების, ხარისხისა და გამოძახებათა მართვის დეპარტამენტი</t>
  </si>
  <si>
    <t xml:space="preserve">სსიპ - საგანგებო სიტუაციების კოორდინაციისა და გადაუდებელი დახმარების ცენტრის 2019 წლის საშტატო ნუსხა და სახელფასო ფონდი </t>
  </si>
  <si>
    <t>მოქმედი</t>
  </si>
  <si>
    <t>პროექტი</t>
  </si>
  <si>
    <t>გადახრა</t>
  </si>
  <si>
    <t>საფინანსო-ანალიტიკური სამმართველო</t>
  </si>
  <si>
    <t>საფინანსო-ანალიტიკური დეპარტამენტი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</si>
</sst>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name val="Book Antiqua"/>
      <family val="1"/>
    </font>
    <font>
      <b/>
      <sz val="14"/>
      <name val="Sylfaen"/>
      <family val="1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8"/>
      <name val="Calibri"/>
      <family val="2"/>
      <charset val="204"/>
      <scheme val="minor"/>
    </font>
    <font>
      <i/>
      <sz val="10"/>
      <name val="Arial"/>
      <family val="2"/>
    </font>
    <font>
      <sz val="8"/>
      <name val="Calibri"/>
      <family val="2"/>
      <charset val="204"/>
      <scheme val="minor"/>
    </font>
    <font>
      <sz val="12"/>
      <name val="Calibri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hair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hair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hair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theme="1" tint="4.9989318521683403E-2"/>
      </top>
      <bottom/>
      <diagonal/>
    </border>
    <border>
      <left style="medium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hair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hair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medium">
        <color theme="1" tint="4.9989318521683403E-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indexed="64"/>
      </top>
      <bottom style="medium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4.9989318521683403E-2"/>
      </right>
      <top style="medium">
        <color indexed="64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theme="1" tint="4.9989318521683403E-2"/>
      </right>
      <top style="medium">
        <color indexed="64"/>
      </top>
      <bottom style="medium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 style="medium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 style="hair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 style="hair">
        <color theme="1" tint="4.9989318521683403E-2"/>
      </top>
      <bottom/>
      <diagonal/>
    </border>
    <border>
      <left style="medium">
        <color indexed="64"/>
      </left>
      <right style="thin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/>
      <diagonal/>
    </border>
    <border>
      <left style="medium">
        <color indexed="64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 style="thin">
        <color theme="1" tint="4.9989318521683403E-2"/>
      </top>
      <bottom style="hair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 style="hair">
        <color theme="1" tint="4.9989318521683403E-2"/>
      </top>
      <bottom style="thin">
        <color theme="1" tint="4.9989318521683403E-2"/>
      </bottom>
      <diagonal/>
    </border>
    <border>
      <left style="medium">
        <color indexed="64"/>
      </left>
      <right style="thin">
        <color theme="1" tint="4.9989318521683403E-2"/>
      </right>
      <top/>
      <bottom style="medium">
        <color indexed="64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theme="1" tint="4.9989318521683403E-2"/>
      </top>
      <bottom style="hair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hair">
        <color indexed="64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hair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2" fillId="0" borderId="0"/>
  </cellStyleXfs>
  <cellXfs count="91">
    <xf numFmtId="0" fontId="0" fillId="0" borderId="0" xfId="0"/>
    <xf numFmtId="0" fontId="3" fillId="0" borderId="0" xfId="1" applyFont="1" applyFill="1" applyAlignment="1">
      <alignment vertical="center" wrapText="1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6" fillId="0" borderId="21" xfId="1" applyFont="1" applyBorder="1" applyAlignment="1">
      <alignment horizontal="center" vertical="center" wrapText="1"/>
    </xf>
    <xf numFmtId="3" fontId="6" fillId="0" borderId="21" xfId="1" applyNumberFormat="1" applyFont="1" applyBorder="1" applyAlignment="1">
      <alignment horizontal="center" vertical="center" wrapText="1"/>
    </xf>
    <xf numFmtId="0" fontId="3" fillId="4" borderId="0" xfId="1" applyFont="1" applyFill="1" applyAlignment="1">
      <alignment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3" fontId="7" fillId="4" borderId="20" xfId="1" applyNumberFormat="1" applyFont="1" applyFill="1" applyBorder="1" applyAlignment="1">
      <alignment horizontal="center" vertical="center" wrapText="1"/>
    </xf>
    <xf numFmtId="0" fontId="7" fillId="4" borderId="24" xfId="1" applyFont="1" applyFill="1" applyBorder="1" applyAlignment="1">
      <alignment horizontal="center" vertical="center" wrapText="1"/>
    </xf>
    <xf numFmtId="0" fontId="7" fillId="4" borderId="18" xfId="1" applyFont="1" applyFill="1" applyBorder="1" applyAlignment="1">
      <alignment horizontal="center" vertical="center" wrapText="1"/>
    </xf>
    <xf numFmtId="3" fontId="7" fillId="4" borderId="17" xfId="1" applyNumberFormat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vertical="center" wrapText="1"/>
    </xf>
    <xf numFmtId="0" fontId="8" fillId="0" borderId="3" xfId="1" applyFont="1" applyFill="1" applyBorder="1" applyAlignment="1">
      <alignment vertical="center" wrapText="1"/>
    </xf>
    <xf numFmtId="3" fontId="8" fillId="0" borderId="4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  <xf numFmtId="3" fontId="8" fillId="0" borderId="6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0" fontId="7" fillId="4" borderId="27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left" vertical="center" wrapText="1"/>
    </xf>
    <xf numFmtId="3" fontId="8" fillId="3" borderId="6" xfId="1" applyNumberFormat="1" applyFont="1" applyFill="1" applyBorder="1" applyAlignment="1">
      <alignment horizontal="center" vertical="center" wrapText="1"/>
    </xf>
    <xf numFmtId="164" fontId="8" fillId="3" borderId="6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vertical="center" wrapText="1"/>
    </xf>
    <xf numFmtId="0" fontId="8" fillId="3" borderId="5" xfId="1" applyFont="1" applyFill="1" applyBorder="1" applyAlignment="1">
      <alignment horizontal="left" vertical="center" wrapText="1"/>
    </xf>
    <xf numFmtId="0" fontId="8" fillId="0" borderId="28" xfId="1" applyFont="1" applyFill="1" applyBorder="1" applyAlignment="1">
      <alignment horizontal="left" vertical="center" wrapText="1"/>
    </xf>
    <xf numFmtId="3" fontId="9" fillId="3" borderId="29" xfId="1" applyNumberFormat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left" vertical="center" wrapText="1"/>
    </xf>
    <xf numFmtId="3" fontId="7" fillId="3" borderId="10" xfId="1" applyNumberFormat="1" applyFont="1" applyFill="1" applyBorder="1" applyAlignment="1">
      <alignment horizontal="center" vertical="center" wrapText="1"/>
    </xf>
    <xf numFmtId="164" fontId="7" fillId="3" borderId="10" xfId="1" applyNumberFormat="1" applyFont="1" applyFill="1" applyBorder="1" applyAlignment="1">
      <alignment horizontal="center" vertical="center" wrapText="1"/>
    </xf>
    <xf numFmtId="0" fontId="8" fillId="3" borderId="28" xfId="1" applyFont="1" applyFill="1" applyBorder="1" applyAlignment="1">
      <alignment horizontal="left" vertical="center" wrapText="1"/>
    </xf>
    <xf numFmtId="0" fontId="8" fillId="3" borderId="16" xfId="1" applyFont="1" applyFill="1" applyBorder="1" applyAlignment="1">
      <alignment horizontal="left" vertical="center" wrapText="1"/>
    </xf>
    <xf numFmtId="3" fontId="8" fillId="3" borderId="4" xfId="1" applyNumberFormat="1" applyFont="1" applyFill="1" applyBorder="1" applyAlignment="1">
      <alignment horizontal="center" vertical="center" wrapText="1"/>
    </xf>
    <xf numFmtId="164" fontId="8" fillId="3" borderId="4" xfId="1" applyNumberFormat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left" vertical="center" wrapText="1"/>
    </xf>
    <xf numFmtId="3" fontId="9" fillId="0" borderId="29" xfId="1" applyNumberFormat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vertical="center" wrapText="1"/>
    </xf>
    <xf numFmtId="3" fontId="11" fillId="0" borderId="31" xfId="1" applyNumberFormat="1" applyFont="1" applyFill="1" applyBorder="1" applyAlignment="1">
      <alignment horizontal="center" vertical="center" wrapText="1"/>
    </xf>
    <xf numFmtId="3" fontId="11" fillId="0" borderId="32" xfId="1" applyNumberFormat="1" applyFont="1" applyFill="1" applyBorder="1" applyAlignment="1">
      <alignment horizontal="center" vertical="center" wrapText="1"/>
    </xf>
    <xf numFmtId="3" fontId="11" fillId="0" borderId="33" xfId="1" applyNumberFormat="1" applyFont="1" applyFill="1" applyBorder="1" applyAlignment="1">
      <alignment horizontal="center" vertical="center" wrapText="1"/>
    </xf>
    <xf numFmtId="3" fontId="11" fillId="0" borderId="25" xfId="1" applyNumberFormat="1" applyFont="1" applyFill="1" applyBorder="1" applyAlignment="1">
      <alignment horizontal="center" vertical="center" wrapText="1"/>
    </xf>
    <xf numFmtId="3" fontId="11" fillId="3" borderId="31" xfId="1" applyNumberFormat="1" applyFont="1" applyFill="1" applyBorder="1" applyAlignment="1">
      <alignment horizontal="center" vertical="center" wrapText="1"/>
    </xf>
    <xf numFmtId="0" fontId="8" fillId="3" borderId="11" xfId="1" applyFont="1" applyFill="1" applyBorder="1" applyAlignment="1">
      <alignment horizontal="left" vertical="center" wrapText="1"/>
    </xf>
    <xf numFmtId="3" fontId="8" fillId="3" borderId="12" xfId="1" applyNumberFormat="1" applyFont="1" applyFill="1" applyBorder="1" applyAlignment="1">
      <alignment horizontal="center" vertical="center" wrapText="1"/>
    </xf>
    <xf numFmtId="164" fontId="8" fillId="3" borderId="12" xfId="1" applyNumberFormat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8" fillId="0" borderId="31" xfId="1" applyFont="1" applyFill="1" applyBorder="1" applyAlignment="1">
      <alignment horizontal="left" vertical="center" wrapText="1"/>
    </xf>
    <xf numFmtId="0" fontId="8" fillId="0" borderId="32" xfId="1" applyFont="1" applyFill="1" applyBorder="1" applyAlignment="1">
      <alignment horizontal="left" vertical="center" wrapText="1"/>
    </xf>
    <xf numFmtId="0" fontId="8" fillId="3" borderId="25" xfId="1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left" vertical="center" wrapText="1"/>
    </xf>
    <xf numFmtId="0" fontId="8" fillId="3" borderId="32" xfId="1" applyFont="1" applyFill="1" applyBorder="1" applyAlignment="1">
      <alignment horizontal="left" vertical="center" wrapText="1"/>
    </xf>
    <xf numFmtId="3" fontId="8" fillId="3" borderId="8" xfId="1" applyNumberFormat="1" applyFont="1" applyFill="1" applyBorder="1" applyAlignment="1">
      <alignment horizontal="center" vertical="center" wrapText="1"/>
    </xf>
    <xf numFmtId="164" fontId="8" fillId="3" borderId="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3" fontId="3" fillId="0" borderId="0" xfId="1" applyNumberFormat="1" applyFont="1" applyFill="1" applyAlignment="1">
      <alignment vertical="center" wrapText="1"/>
    </xf>
    <xf numFmtId="0" fontId="13" fillId="0" borderId="0" xfId="1" applyFont="1" applyAlignment="1">
      <alignment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left" vertical="center" wrapText="1"/>
    </xf>
    <xf numFmtId="3" fontId="8" fillId="3" borderId="41" xfId="1" applyNumberFormat="1" applyFont="1" applyFill="1" applyBorder="1" applyAlignment="1">
      <alignment horizontal="center" vertical="center" wrapText="1"/>
    </xf>
    <xf numFmtId="164" fontId="8" fillId="3" borderId="41" xfId="1" applyNumberFormat="1" applyFont="1" applyFill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3" fontId="7" fillId="3" borderId="2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left" vertical="center" wrapText="1"/>
    </xf>
    <xf numFmtId="3" fontId="8" fillId="3" borderId="14" xfId="1" applyNumberFormat="1" applyFont="1" applyFill="1" applyBorder="1" applyAlignment="1">
      <alignment horizontal="center" vertical="center" wrapText="1"/>
    </xf>
    <xf numFmtId="164" fontId="8" fillId="3" borderId="14" xfId="1" applyNumberFormat="1" applyFont="1" applyFill="1" applyBorder="1" applyAlignment="1">
      <alignment horizontal="center" vertical="center" wrapText="1"/>
    </xf>
    <xf numFmtId="3" fontId="8" fillId="3" borderId="42" xfId="1" applyNumberFormat="1" applyFont="1" applyFill="1" applyBorder="1" applyAlignment="1">
      <alignment horizontal="center" vertical="center" wrapText="1"/>
    </xf>
    <xf numFmtId="164" fontId="8" fillId="3" borderId="42" xfId="1" applyNumberFormat="1" applyFont="1" applyFill="1" applyBorder="1" applyAlignment="1">
      <alignment horizontal="center" vertical="center" wrapText="1"/>
    </xf>
    <xf numFmtId="3" fontId="8" fillId="3" borderId="43" xfId="1" applyNumberFormat="1" applyFont="1" applyFill="1" applyBorder="1" applyAlignment="1">
      <alignment horizontal="center" vertical="center" wrapText="1"/>
    </xf>
    <xf numFmtId="164" fontId="8" fillId="3" borderId="43" xfId="1" applyNumberFormat="1" applyFont="1" applyFill="1" applyBorder="1" applyAlignment="1">
      <alignment horizontal="center" vertical="center" wrapText="1"/>
    </xf>
    <xf numFmtId="3" fontId="8" fillId="3" borderId="44" xfId="1" applyNumberFormat="1" applyFont="1" applyFill="1" applyBorder="1" applyAlignment="1">
      <alignment horizontal="center" vertical="center" wrapText="1"/>
    </xf>
    <xf numFmtId="164" fontId="8" fillId="3" borderId="44" xfId="1" applyNumberFormat="1" applyFont="1" applyFill="1" applyBorder="1" applyAlignment="1">
      <alignment horizontal="center" vertical="center" wrapText="1"/>
    </xf>
    <xf numFmtId="3" fontId="7" fillId="3" borderId="15" xfId="1" applyNumberFormat="1" applyFont="1" applyFill="1" applyBorder="1" applyAlignment="1">
      <alignment horizontal="center" vertical="center" wrapText="1"/>
    </xf>
    <xf numFmtId="0" fontId="8" fillId="3" borderId="35" xfId="1" applyFont="1" applyFill="1" applyBorder="1" applyAlignment="1">
      <alignment horizontal="left" vertical="center" wrapText="1"/>
    </xf>
    <xf numFmtId="3" fontId="8" fillId="3" borderId="36" xfId="1" applyNumberFormat="1" applyFont="1" applyFill="1" applyBorder="1" applyAlignment="1">
      <alignment horizontal="center" vertical="center" wrapText="1"/>
    </xf>
    <xf numFmtId="164" fontId="8" fillId="3" borderId="36" xfId="1" applyNumberFormat="1" applyFont="1" applyFill="1" applyBorder="1" applyAlignment="1">
      <alignment horizontal="center" vertical="center" wrapText="1"/>
    </xf>
    <xf numFmtId="3" fontId="8" fillId="3" borderId="37" xfId="1" applyNumberFormat="1" applyFont="1" applyFill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3" fillId="3" borderId="0" xfId="1" applyFont="1" applyFill="1" applyBorder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13" fillId="3" borderId="0" xfId="1" applyFont="1" applyFill="1" applyAlignment="1">
      <alignment vertical="center" wrapText="1"/>
    </xf>
    <xf numFmtId="3" fontId="8" fillId="3" borderId="45" xfId="1" applyNumberFormat="1" applyFont="1" applyFill="1" applyBorder="1" applyAlignment="1">
      <alignment horizontal="center" vertical="center" wrapText="1"/>
    </xf>
  </cellXfs>
  <cellStyles count="7">
    <cellStyle name="Comma 3" xfId="2"/>
    <cellStyle name="Normal" xfId="0" builtinId="0"/>
    <cellStyle name="Normal 2" xfId="1"/>
    <cellStyle name="Normal 2 2" xfId="3"/>
    <cellStyle name="Normal 2 3" xfId="4"/>
    <cellStyle name="Normal 3" xfId="5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kobishvili/Downloads/&#4321;&#4304;&#4321;&#4336;&#4322;&#4304;&#4322;&#43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omareli/Downloads/SSD%20Budget%209.1.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აშტატო"/>
      <sheetName val="სტრუქტურა"/>
      <sheetName val="საშტატო  დანართი"/>
      <sheetName val="შტატგარეშეები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"/>
      <sheetName val="2013-wlis brigradebi"/>
      <sheetName val="ერთი ბრიგადის დაფინანსება-შედარ"/>
      <sheetName val="ხელფასები"/>
      <sheetName val="2014წ ბიუჯეტი"/>
      <sheetName val="Sheet2"/>
      <sheetName val="უწყვეტობა თვეების მიხედვით"/>
      <sheetName val="GRAFIKI"/>
      <sheetName val="გადმობარების გრაფიკი"/>
      <sheetName val="თვეების მიხედვით"/>
      <sheetName val="უწყვეტობა-რეფორმირების კომპონენ"/>
      <sheetName val="Att_1"/>
      <sheetName val="Att 2"/>
      <sheetName val="ერთჯერადი შესყიდვები"/>
      <sheetName val="მივლინება"/>
      <sheetName val="მედ. სავალდ. რაოდენობ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I2" t="str">
            <v>თვის ბიუჯეტი გადმობარების შემდეგ</v>
          </cell>
        </row>
        <row r="3">
          <cell r="C3" t="str">
            <v>თჳე</v>
          </cell>
          <cell r="G3" t="str">
            <v>ბრიგადების რაოდენობა</v>
          </cell>
          <cell r="I3" t="str">
            <v>ოფისი</v>
          </cell>
        </row>
        <row r="5">
          <cell r="G5">
            <v>18</v>
          </cell>
          <cell r="I5">
            <v>16890</v>
          </cell>
          <cell r="K5">
            <v>73080</v>
          </cell>
        </row>
        <row r="6">
          <cell r="A6">
            <v>1</v>
          </cell>
          <cell r="C6">
            <v>2</v>
          </cell>
          <cell r="G6">
            <v>3</v>
          </cell>
          <cell r="I6">
            <v>5100</v>
          </cell>
          <cell r="K6">
            <v>12180</v>
          </cell>
        </row>
        <row r="7">
          <cell r="A7">
            <v>1</v>
          </cell>
          <cell r="C7">
            <v>2</v>
          </cell>
          <cell r="G7">
            <v>3</v>
          </cell>
          <cell r="I7">
            <v>1965</v>
          </cell>
          <cell r="K7">
            <v>12180</v>
          </cell>
        </row>
        <row r="8">
          <cell r="A8">
            <v>1</v>
          </cell>
          <cell r="C8">
            <v>2</v>
          </cell>
          <cell r="G8">
            <v>2</v>
          </cell>
          <cell r="I8">
            <v>1965</v>
          </cell>
          <cell r="K8">
            <v>8120</v>
          </cell>
        </row>
        <row r="9">
          <cell r="A9">
            <v>1</v>
          </cell>
          <cell r="C9">
            <v>2</v>
          </cell>
          <cell r="G9">
            <v>2</v>
          </cell>
          <cell r="I9">
            <v>1965</v>
          </cell>
          <cell r="K9">
            <v>8120</v>
          </cell>
        </row>
        <row r="10">
          <cell r="A10">
            <v>1</v>
          </cell>
          <cell r="C10">
            <v>2</v>
          </cell>
          <cell r="G10">
            <v>2</v>
          </cell>
          <cell r="I10">
            <v>1965</v>
          </cell>
          <cell r="K10">
            <v>8120</v>
          </cell>
        </row>
        <row r="11">
          <cell r="A11">
            <v>1</v>
          </cell>
          <cell r="C11">
            <v>2</v>
          </cell>
          <cell r="G11">
            <v>3</v>
          </cell>
          <cell r="I11">
            <v>1965</v>
          </cell>
          <cell r="K11">
            <v>12180</v>
          </cell>
        </row>
        <row r="12">
          <cell r="A12">
            <v>1</v>
          </cell>
          <cell r="C12">
            <v>2</v>
          </cell>
          <cell r="G12">
            <v>3</v>
          </cell>
          <cell r="I12">
            <v>1965</v>
          </cell>
          <cell r="K12">
            <v>12180</v>
          </cell>
        </row>
        <row r="14">
          <cell r="G14">
            <v>7</v>
          </cell>
          <cell r="I14">
            <v>7065</v>
          </cell>
          <cell r="K14">
            <v>28420</v>
          </cell>
        </row>
        <row r="15">
          <cell r="A15">
            <v>1</v>
          </cell>
          <cell r="C15">
            <v>2</v>
          </cell>
          <cell r="G15">
            <v>4</v>
          </cell>
          <cell r="I15">
            <v>5100</v>
          </cell>
          <cell r="K15">
            <v>16240</v>
          </cell>
        </row>
        <row r="16">
          <cell r="A16">
            <v>1</v>
          </cell>
          <cell r="C16">
            <v>2</v>
          </cell>
          <cell r="G16">
            <v>3</v>
          </cell>
          <cell r="I16">
            <v>1965</v>
          </cell>
          <cell r="K16">
            <v>12180</v>
          </cell>
        </row>
        <row r="18">
          <cell r="G18">
            <v>5</v>
          </cell>
          <cell r="I18">
            <v>3930</v>
          </cell>
          <cell r="K18">
            <v>20300</v>
          </cell>
        </row>
        <row r="19">
          <cell r="A19">
            <v>1</v>
          </cell>
          <cell r="C19">
            <v>2</v>
          </cell>
          <cell r="G19">
            <v>2</v>
          </cell>
          <cell r="I19">
            <v>1965</v>
          </cell>
          <cell r="K19">
            <v>8120</v>
          </cell>
        </row>
        <row r="20">
          <cell r="A20">
            <v>1</v>
          </cell>
          <cell r="C20">
            <v>2</v>
          </cell>
          <cell r="G20">
            <v>3</v>
          </cell>
          <cell r="I20">
            <v>1965</v>
          </cell>
          <cell r="K20">
            <v>12180</v>
          </cell>
        </row>
        <row r="22">
          <cell r="G22">
            <v>8</v>
          </cell>
          <cell r="I22">
            <v>7065</v>
          </cell>
          <cell r="K22">
            <v>32480</v>
          </cell>
        </row>
        <row r="23">
          <cell r="A23">
            <v>1</v>
          </cell>
          <cell r="C23">
            <v>2</v>
          </cell>
          <cell r="G23">
            <v>6</v>
          </cell>
          <cell r="I23">
            <v>5100</v>
          </cell>
          <cell r="K23">
            <v>24360</v>
          </cell>
        </row>
        <row r="24">
          <cell r="A24">
            <v>1</v>
          </cell>
          <cell r="C24">
            <v>2</v>
          </cell>
          <cell r="G24">
            <v>2</v>
          </cell>
          <cell r="I24">
            <v>1965</v>
          </cell>
          <cell r="K24">
            <v>8120</v>
          </cell>
        </row>
        <row r="26">
          <cell r="G26">
            <v>21</v>
          </cell>
          <cell r="I26">
            <v>15720</v>
          </cell>
          <cell r="K26">
            <v>85260</v>
          </cell>
        </row>
        <row r="27">
          <cell r="A27">
            <v>1</v>
          </cell>
          <cell r="C27">
            <v>2</v>
          </cell>
          <cell r="G27">
            <v>2</v>
          </cell>
          <cell r="I27">
            <v>1965</v>
          </cell>
          <cell r="K27">
            <v>8120</v>
          </cell>
        </row>
        <row r="28">
          <cell r="A28">
            <v>1</v>
          </cell>
          <cell r="C28">
            <v>2</v>
          </cell>
          <cell r="G28">
            <v>3</v>
          </cell>
          <cell r="I28">
            <v>1965</v>
          </cell>
          <cell r="K28">
            <v>12180</v>
          </cell>
        </row>
        <row r="29">
          <cell r="A29">
            <v>1</v>
          </cell>
          <cell r="C29">
            <v>2</v>
          </cell>
          <cell r="G29">
            <v>2</v>
          </cell>
          <cell r="I29">
            <v>1965</v>
          </cell>
          <cell r="K29">
            <v>8120</v>
          </cell>
        </row>
        <row r="30">
          <cell r="A30">
            <v>1</v>
          </cell>
          <cell r="C30">
            <v>2</v>
          </cell>
          <cell r="G30">
            <v>3</v>
          </cell>
          <cell r="I30">
            <v>1965</v>
          </cell>
          <cell r="K30">
            <v>12180</v>
          </cell>
        </row>
        <row r="31">
          <cell r="A31">
            <v>1</v>
          </cell>
          <cell r="C31">
            <v>2</v>
          </cell>
          <cell r="G31">
            <v>3</v>
          </cell>
          <cell r="I31">
            <v>1965</v>
          </cell>
          <cell r="K31">
            <v>12180</v>
          </cell>
        </row>
        <row r="32">
          <cell r="A32">
            <v>1</v>
          </cell>
          <cell r="C32">
            <v>2</v>
          </cell>
          <cell r="G32">
            <v>2</v>
          </cell>
          <cell r="I32">
            <v>1965</v>
          </cell>
          <cell r="K32">
            <v>8120</v>
          </cell>
        </row>
        <row r="33">
          <cell r="A33">
            <v>1</v>
          </cell>
          <cell r="C33">
            <v>2</v>
          </cell>
          <cell r="G33">
            <v>3</v>
          </cell>
          <cell r="I33">
            <v>1965</v>
          </cell>
          <cell r="K33">
            <v>12180</v>
          </cell>
        </row>
        <row r="34">
          <cell r="A34">
            <v>1</v>
          </cell>
          <cell r="C34">
            <v>2</v>
          </cell>
          <cell r="G34">
            <v>3</v>
          </cell>
          <cell r="I34">
            <v>1965</v>
          </cell>
          <cell r="K34">
            <v>12180</v>
          </cell>
        </row>
        <row r="35">
          <cell r="K35">
            <v>0</v>
          </cell>
        </row>
        <row r="37">
          <cell r="G37">
            <v>16</v>
          </cell>
          <cell r="I37">
            <v>7065</v>
          </cell>
          <cell r="K37">
            <v>64960</v>
          </cell>
        </row>
        <row r="38">
          <cell r="A38">
            <v>1</v>
          </cell>
          <cell r="C38">
            <v>3</v>
          </cell>
          <cell r="G38">
            <v>13</v>
          </cell>
          <cell r="I38">
            <v>5100</v>
          </cell>
          <cell r="K38">
            <v>52780</v>
          </cell>
        </row>
        <row r="39">
          <cell r="A39">
            <v>1</v>
          </cell>
          <cell r="C39">
            <v>3</v>
          </cell>
          <cell r="G39">
            <v>3</v>
          </cell>
          <cell r="I39">
            <v>1965</v>
          </cell>
          <cell r="K39">
            <v>12180</v>
          </cell>
        </row>
        <row r="41">
          <cell r="A41">
            <v>1</v>
          </cell>
          <cell r="C41">
            <v>0</v>
          </cell>
          <cell r="G41">
            <v>6</v>
          </cell>
          <cell r="I41">
            <v>5100</v>
          </cell>
          <cell r="K41">
            <v>24360</v>
          </cell>
        </row>
        <row r="43">
          <cell r="G43">
            <v>4</v>
          </cell>
          <cell r="I43">
            <v>5895</v>
          </cell>
          <cell r="K43">
            <v>16240</v>
          </cell>
        </row>
        <row r="44">
          <cell r="A44">
            <v>1</v>
          </cell>
          <cell r="C44">
            <v>2</v>
          </cell>
          <cell r="G44">
            <v>1</v>
          </cell>
          <cell r="I44">
            <v>1965</v>
          </cell>
          <cell r="K44">
            <v>4060</v>
          </cell>
        </row>
        <row r="45">
          <cell r="A45">
            <v>1</v>
          </cell>
          <cell r="C45">
            <v>2</v>
          </cell>
          <cell r="G45">
            <v>2</v>
          </cell>
          <cell r="I45">
            <v>1965</v>
          </cell>
          <cell r="K45">
            <v>8120</v>
          </cell>
        </row>
        <row r="46">
          <cell r="A46">
            <v>1</v>
          </cell>
          <cell r="C46">
            <v>2</v>
          </cell>
          <cell r="G46">
            <v>1</v>
          </cell>
          <cell r="I46">
            <v>1965</v>
          </cell>
          <cell r="K46">
            <v>4060</v>
          </cell>
        </row>
        <row r="48">
          <cell r="G48">
            <v>75</v>
          </cell>
          <cell r="I48">
            <v>57735</v>
          </cell>
          <cell r="K48">
            <v>304500</v>
          </cell>
        </row>
        <row r="49">
          <cell r="A49">
            <v>1</v>
          </cell>
          <cell r="C49">
            <v>4</v>
          </cell>
          <cell r="G49">
            <v>6</v>
          </cell>
          <cell r="I49">
            <v>5100</v>
          </cell>
          <cell r="K49">
            <v>24360</v>
          </cell>
        </row>
        <row r="50">
          <cell r="A50">
            <v>1</v>
          </cell>
          <cell r="C50">
            <v>4</v>
          </cell>
          <cell r="G50">
            <v>3</v>
          </cell>
          <cell r="I50">
            <v>5100</v>
          </cell>
          <cell r="K50">
            <v>12180</v>
          </cell>
        </row>
        <row r="51">
          <cell r="A51">
            <v>1</v>
          </cell>
          <cell r="C51">
            <v>4</v>
          </cell>
          <cell r="G51">
            <v>4</v>
          </cell>
          <cell r="I51">
            <v>5100</v>
          </cell>
          <cell r="K51">
            <v>16240</v>
          </cell>
        </row>
        <row r="52">
          <cell r="A52">
            <v>1</v>
          </cell>
          <cell r="C52">
            <v>4</v>
          </cell>
          <cell r="G52">
            <v>9</v>
          </cell>
          <cell r="I52">
            <v>5100</v>
          </cell>
          <cell r="K52">
            <v>36540</v>
          </cell>
        </row>
        <row r="53">
          <cell r="A53">
            <v>1</v>
          </cell>
          <cell r="C53">
            <v>4</v>
          </cell>
          <cell r="G53">
            <v>4</v>
          </cell>
          <cell r="I53">
            <v>1965</v>
          </cell>
          <cell r="K53">
            <v>16240</v>
          </cell>
        </row>
        <row r="54">
          <cell r="A54">
            <v>1</v>
          </cell>
          <cell r="C54">
            <v>4</v>
          </cell>
          <cell r="G54">
            <v>3</v>
          </cell>
          <cell r="I54">
            <v>1965</v>
          </cell>
          <cell r="K54">
            <v>12180</v>
          </cell>
        </row>
        <row r="55">
          <cell r="A55">
            <v>1</v>
          </cell>
          <cell r="C55">
            <v>4</v>
          </cell>
          <cell r="G55">
            <v>2</v>
          </cell>
          <cell r="I55">
            <v>1965</v>
          </cell>
          <cell r="K55">
            <v>8120</v>
          </cell>
        </row>
        <row r="56">
          <cell r="A56">
            <v>1</v>
          </cell>
          <cell r="C56">
            <v>4</v>
          </cell>
          <cell r="G56">
            <v>2</v>
          </cell>
          <cell r="I56">
            <v>1965</v>
          </cell>
          <cell r="K56">
            <v>8120</v>
          </cell>
        </row>
        <row r="57">
          <cell r="A57">
            <v>1</v>
          </cell>
          <cell r="C57">
            <v>4</v>
          </cell>
          <cell r="G57">
            <v>4</v>
          </cell>
          <cell r="I57">
            <v>1965</v>
          </cell>
          <cell r="K57">
            <v>16240</v>
          </cell>
        </row>
        <row r="58">
          <cell r="A58">
            <v>1</v>
          </cell>
          <cell r="C58">
            <v>4</v>
          </cell>
          <cell r="G58">
            <v>2</v>
          </cell>
          <cell r="I58">
            <v>1965</v>
          </cell>
          <cell r="K58">
            <v>8120</v>
          </cell>
        </row>
        <row r="59">
          <cell r="A59">
            <v>1</v>
          </cell>
          <cell r="C59">
            <v>4</v>
          </cell>
          <cell r="G59">
            <v>3</v>
          </cell>
          <cell r="I59">
            <v>1965</v>
          </cell>
          <cell r="K59">
            <v>12180</v>
          </cell>
        </row>
        <row r="60">
          <cell r="A60">
            <v>1</v>
          </cell>
          <cell r="C60">
            <v>4</v>
          </cell>
          <cell r="G60">
            <v>2</v>
          </cell>
          <cell r="I60">
            <v>1965</v>
          </cell>
          <cell r="K60">
            <v>8120</v>
          </cell>
        </row>
        <row r="61">
          <cell r="A61">
            <v>1</v>
          </cell>
          <cell r="C61">
            <v>4</v>
          </cell>
          <cell r="G61">
            <v>3</v>
          </cell>
          <cell r="I61">
            <v>1965</v>
          </cell>
          <cell r="K61">
            <v>12180</v>
          </cell>
        </row>
        <row r="62">
          <cell r="A62">
            <v>1</v>
          </cell>
          <cell r="C62">
            <v>4</v>
          </cell>
          <cell r="G62">
            <v>5</v>
          </cell>
          <cell r="I62">
            <v>1965</v>
          </cell>
          <cell r="K62">
            <v>20300</v>
          </cell>
        </row>
        <row r="63">
          <cell r="A63">
            <v>1</v>
          </cell>
          <cell r="C63">
            <v>4</v>
          </cell>
          <cell r="G63">
            <v>2</v>
          </cell>
          <cell r="I63">
            <v>1965</v>
          </cell>
          <cell r="K63">
            <v>8120</v>
          </cell>
        </row>
        <row r="64">
          <cell r="A64">
            <v>1</v>
          </cell>
          <cell r="C64">
            <v>4</v>
          </cell>
          <cell r="G64">
            <v>4</v>
          </cell>
          <cell r="I64">
            <v>1965</v>
          </cell>
          <cell r="K64">
            <v>16240</v>
          </cell>
        </row>
        <row r="65">
          <cell r="A65">
            <v>1</v>
          </cell>
          <cell r="C65">
            <v>4</v>
          </cell>
          <cell r="G65">
            <v>3</v>
          </cell>
          <cell r="I65">
            <v>1965</v>
          </cell>
          <cell r="K65">
            <v>12180</v>
          </cell>
        </row>
        <row r="66">
          <cell r="A66">
            <v>1</v>
          </cell>
          <cell r="C66">
            <v>4</v>
          </cell>
          <cell r="G66">
            <v>2</v>
          </cell>
          <cell r="I66">
            <v>1965</v>
          </cell>
          <cell r="K66">
            <v>8120</v>
          </cell>
        </row>
        <row r="67">
          <cell r="A67">
            <v>1</v>
          </cell>
          <cell r="C67">
            <v>4</v>
          </cell>
          <cell r="G67">
            <v>2</v>
          </cell>
          <cell r="I67">
            <v>1965</v>
          </cell>
          <cell r="K67">
            <v>8120</v>
          </cell>
        </row>
        <row r="68">
          <cell r="A68">
            <v>1</v>
          </cell>
          <cell r="C68">
            <v>4</v>
          </cell>
          <cell r="G68">
            <v>3</v>
          </cell>
          <cell r="I68">
            <v>1965</v>
          </cell>
          <cell r="K68">
            <v>12180</v>
          </cell>
        </row>
        <row r="69">
          <cell r="A69">
            <v>1</v>
          </cell>
          <cell r="C69">
            <v>4</v>
          </cell>
          <cell r="G69">
            <v>2</v>
          </cell>
          <cell r="I69">
            <v>1965</v>
          </cell>
          <cell r="K69">
            <v>8120</v>
          </cell>
        </row>
        <row r="70">
          <cell r="A70">
            <v>1</v>
          </cell>
          <cell r="C70">
            <v>4</v>
          </cell>
          <cell r="G70">
            <v>2</v>
          </cell>
          <cell r="I70">
            <v>1965</v>
          </cell>
          <cell r="K70">
            <v>8120</v>
          </cell>
        </row>
        <row r="71">
          <cell r="A71">
            <v>1</v>
          </cell>
          <cell r="C71">
            <v>4</v>
          </cell>
          <cell r="G71">
            <v>3</v>
          </cell>
          <cell r="I71">
            <v>1965</v>
          </cell>
          <cell r="K71">
            <v>12180</v>
          </cell>
        </row>
        <row r="73">
          <cell r="G73">
            <v>57</v>
          </cell>
          <cell r="I73">
            <v>36540</v>
          </cell>
          <cell r="K73">
            <v>231420</v>
          </cell>
        </row>
        <row r="74">
          <cell r="A74">
            <v>1</v>
          </cell>
          <cell r="C74">
            <v>3</v>
          </cell>
          <cell r="G74">
            <v>3</v>
          </cell>
          <cell r="I74">
            <v>5100</v>
          </cell>
          <cell r="K74">
            <v>12180</v>
          </cell>
        </row>
        <row r="75">
          <cell r="A75">
            <v>1</v>
          </cell>
          <cell r="C75">
            <v>3</v>
          </cell>
          <cell r="G75">
            <v>2</v>
          </cell>
          <cell r="I75">
            <v>1965</v>
          </cell>
          <cell r="K75">
            <v>8120</v>
          </cell>
        </row>
        <row r="76">
          <cell r="A76">
            <v>1</v>
          </cell>
          <cell r="C76">
            <v>3</v>
          </cell>
          <cell r="G76">
            <v>4</v>
          </cell>
          <cell r="I76">
            <v>1965</v>
          </cell>
          <cell r="K76">
            <v>16240</v>
          </cell>
        </row>
        <row r="77">
          <cell r="A77">
            <v>1</v>
          </cell>
          <cell r="C77">
            <v>3</v>
          </cell>
          <cell r="G77">
            <v>5</v>
          </cell>
          <cell r="I77">
            <v>1965</v>
          </cell>
          <cell r="K77">
            <v>20300</v>
          </cell>
        </row>
        <row r="78">
          <cell r="A78">
            <v>1</v>
          </cell>
          <cell r="C78">
            <v>3</v>
          </cell>
          <cell r="G78">
            <v>3</v>
          </cell>
          <cell r="I78">
            <v>1965</v>
          </cell>
          <cell r="K78">
            <v>12180</v>
          </cell>
        </row>
        <row r="79">
          <cell r="A79">
            <v>1</v>
          </cell>
          <cell r="C79">
            <v>3</v>
          </cell>
          <cell r="G79">
            <v>3</v>
          </cell>
          <cell r="I79">
            <v>1965</v>
          </cell>
          <cell r="K79">
            <v>12180</v>
          </cell>
        </row>
        <row r="80">
          <cell r="A80">
            <v>1</v>
          </cell>
          <cell r="C80">
            <v>3</v>
          </cell>
          <cell r="G80">
            <v>3</v>
          </cell>
          <cell r="I80">
            <v>1965</v>
          </cell>
          <cell r="K80">
            <v>12180</v>
          </cell>
        </row>
        <row r="81">
          <cell r="A81">
            <v>1</v>
          </cell>
          <cell r="C81">
            <v>3</v>
          </cell>
          <cell r="G81">
            <v>4</v>
          </cell>
          <cell r="I81">
            <v>1965</v>
          </cell>
          <cell r="K81">
            <v>16240</v>
          </cell>
        </row>
        <row r="82">
          <cell r="A82">
            <v>1</v>
          </cell>
          <cell r="C82">
            <v>3</v>
          </cell>
          <cell r="G82">
            <v>1</v>
          </cell>
          <cell r="I82">
            <v>1965</v>
          </cell>
          <cell r="K82">
            <v>4060</v>
          </cell>
        </row>
        <row r="83">
          <cell r="A83">
            <v>1</v>
          </cell>
          <cell r="C83">
            <v>3</v>
          </cell>
          <cell r="G83">
            <v>3</v>
          </cell>
          <cell r="I83">
            <v>1965</v>
          </cell>
          <cell r="K83">
            <v>12180</v>
          </cell>
        </row>
        <row r="84">
          <cell r="A84">
            <v>1</v>
          </cell>
          <cell r="C84">
            <v>3</v>
          </cell>
          <cell r="G84">
            <v>5</v>
          </cell>
          <cell r="I84">
            <v>1965</v>
          </cell>
          <cell r="K84">
            <v>20300</v>
          </cell>
        </row>
        <row r="85">
          <cell r="A85">
            <v>1</v>
          </cell>
          <cell r="C85">
            <v>3</v>
          </cell>
          <cell r="G85">
            <v>4</v>
          </cell>
          <cell r="I85">
            <v>1965</v>
          </cell>
          <cell r="K85">
            <v>16240</v>
          </cell>
        </row>
        <row r="86">
          <cell r="A86">
            <v>1</v>
          </cell>
          <cell r="C86">
            <v>3</v>
          </cell>
          <cell r="G86">
            <v>3</v>
          </cell>
          <cell r="I86">
            <v>1965</v>
          </cell>
          <cell r="K86">
            <v>12180</v>
          </cell>
        </row>
        <row r="87">
          <cell r="A87">
            <v>1</v>
          </cell>
          <cell r="C87">
            <v>3</v>
          </cell>
          <cell r="G87">
            <v>4</v>
          </cell>
          <cell r="I87">
            <v>1965</v>
          </cell>
          <cell r="K87">
            <v>16240</v>
          </cell>
        </row>
        <row r="88">
          <cell r="A88">
            <v>1</v>
          </cell>
          <cell r="C88">
            <v>3</v>
          </cell>
          <cell r="G88">
            <v>2</v>
          </cell>
          <cell r="I88">
            <v>1965</v>
          </cell>
          <cell r="K88">
            <v>8120</v>
          </cell>
        </row>
        <row r="89">
          <cell r="A89">
            <v>1</v>
          </cell>
          <cell r="C89">
            <v>3</v>
          </cell>
          <cell r="G89">
            <v>3</v>
          </cell>
          <cell r="I89">
            <v>1965</v>
          </cell>
          <cell r="K89">
            <v>12180</v>
          </cell>
        </row>
        <row r="90">
          <cell r="A90">
            <v>1</v>
          </cell>
          <cell r="C90">
            <v>3</v>
          </cell>
          <cell r="G90">
            <v>5</v>
          </cell>
          <cell r="I90">
            <v>1965</v>
          </cell>
          <cell r="K90">
            <v>20300</v>
          </cell>
        </row>
        <row r="91">
          <cell r="G91">
            <v>217</v>
          </cell>
        </row>
        <row r="92">
          <cell r="G92" t="str">
            <v>ჯამი (თვე)</v>
          </cell>
          <cell r="I92">
            <v>163005</v>
          </cell>
          <cell r="K92">
            <v>881020</v>
          </cell>
        </row>
        <row r="93">
          <cell r="G93" t="str">
            <v>ჯამი (წელი)</v>
          </cell>
          <cell r="I93">
            <v>1956060</v>
          </cell>
          <cell r="K93">
            <v>11453260</v>
          </cell>
        </row>
        <row r="95">
          <cell r="K95" t="str">
            <v>წელი</v>
          </cell>
        </row>
        <row r="96">
          <cell r="G96">
            <v>7</v>
          </cell>
          <cell r="K96">
            <v>724596</v>
          </cell>
        </row>
        <row r="97">
          <cell r="A97">
            <v>1</v>
          </cell>
          <cell r="C97">
            <v>5</v>
          </cell>
          <cell r="G97">
            <v>1</v>
          </cell>
          <cell r="I97">
            <v>0</v>
          </cell>
          <cell r="K97">
            <v>109896</v>
          </cell>
        </row>
        <row r="98">
          <cell r="A98">
            <v>1</v>
          </cell>
          <cell r="C98">
            <v>5</v>
          </cell>
          <cell r="G98">
            <v>1</v>
          </cell>
          <cell r="I98">
            <v>0</v>
          </cell>
          <cell r="K98">
            <v>109896</v>
          </cell>
        </row>
        <row r="99">
          <cell r="A99">
            <v>1</v>
          </cell>
          <cell r="C99">
            <v>5</v>
          </cell>
          <cell r="G99">
            <v>1</v>
          </cell>
          <cell r="I99">
            <v>0</v>
          </cell>
          <cell r="K99">
            <v>109896</v>
          </cell>
        </row>
        <row r="100">
          <cell r="A100">
            <v>1</v>
          </cell>
          <cell r="C100">
            <v>5</v>
          </cell>
          <cell r="G100">
            <v>2</v>
          </cell>
          <cell r="I100">
            <v>0</v>
          </cell>
          <cell r="K100">
            <v>175116</v>
          </cell>
        </row>
        <row r="101">
          <cell r="A101">
            <v>1</v>
          </cell>
          <cell r="C101">
            <v>5</v>
          </cell>
          <cell r="G101">
            <v>1</v>
          </cell>
          <cell r="I101">
            <v>0</v>
          </cell>
          <cell r="K101">
            <v>109896</v>
          </cell>
        </row>
        <row r="102">
          <cell r="A102">
            <v>1</v>
          </cell>
          <cell r="C102">
            <v>5</v>
          </cell>
          <cell r="G102">
            <v>1</v>
          </cell>
          <cell r="I102">
            <v>0</v>
          </cell>
          <cell r="K102">
            <v>109896</v>
          </cell>
        </row>
        <row r="104">
          <cell r="G104" t="str">
            <v>სულ ჯამი</v>
          </cell>
          <cell r="K104">
            <v>14133916</v>
          </cell>
        </row>
        <row r="107">
          <cell r="C107" t="str">
            <v>სათაო</v>
          </cell>
        </row>
        <row r="110">
          <cell r="I110">
            <v>20</v>
          </cell>
        </row>
        <row r="111">
          <cell r="I111">
            <v>1.93</v>
          </cell>
        </row>
        <row r="114">
          <cell r="C114" t="str">
            <v>ბრიგადები</v>
          </cell>
          <cell r="I114">
            <v>1.45</v>
          </cell>
        </row>
        <row r="115">
          <cell r="I115">
            <v>1.6</v>
          </cell>
        </row>
        <row r="116">
          <cell r="I116">
            <v>1600</v>
          </cell>
        </row>
        <row r="120">
          <cell r="I120">
            <v>7.3732718894009217</v>
          </cell>
        </row>
        <row r="121">
          <cell r="I121">
            <v>300</v>
          </cell>
        </row>
        <row r="123">
          <cell r="C123" t="str">
            <v>რეგიონი/რაიონი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T69"/>
  <sheetViews>
    <sheetView showGridLines="0" tabSelected="1" view="pageBreakPreview" zoomScale="80" zoomScaleSheetLayoutView="80" workbookViewId="0">
      <pane xSplit="3" ySplit="5" topLeftCell="D6" activePane="bottomRight" state="frozen"/>
      <selection pane="topRight" activeCell="D1" sqref="D1"/>
      <selection pane="bottomLeft" activeCell="A4" sqref="A4"/>
      <selection pane="bottomRight" activeCell="G15" sqref="G15"/>
    </sheetView>
  </sheetViews>
  <sheetFormatPr defaultColWidth="8.85546875" defaultRowHeight="15" x14ac:dyDescent="0.25"/>
  <cols>
    <col min="1" max="1" width="2.42578125" style="1" customWidth="1"/>
    <col min="2" max="2" width="7.140625" style="60" customWidth="1"/>
    <col min="3" max="3" width="50.5703125" style="60" customWidth="1"/>
    <col min="4" max="18" width="18.28515625" style="1" customWidth="1"/>
    <col min="19" max="19" width="8.85546875" style="1"/>
    <col min="20" max="16384" width="8.85546875" style="3"/>
  </cols>
  <sheetData>
    <row r="2" spans="1:19" ht="15.75" x14ac:dyDescent="0.25">
      <c r="B2" s="2"/>
      <c r="C2" s="2"/>
    </row>
    <row r="3" spans="1:19" ht="54" customHeight="1" x14ac:dyDescent="0.25">
      <c r="B3" s="69" t="s">
        <v>40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9" ht="54" customHeight="1" x14ac:dyDescent="0.25">
      <c r="B4" s="61"/>
      <c r="C4" s="62"/>
      <c r="D4" s="66" t="s">
        <v>41</v>
      </c>
      <c r="E4" s="67"/>
      <c r="F4" s="67"/>
      <c r="G4" s="67"/>
      <c r="H4" s="68"/>
      <c r="I4" s="66" t="s">
        <v>42</v>
      </c>
      <c r="J4" s="67"/>
      <c r="K4" s="67"/>
      <c r="L4" s="67"/>
      <c r="M4" s="68"/>
      <c r="N4" s="67" t="s">
        <v>43</v>
      </c>
      <c r="O4" s="67"/>
      <c r="P4" s="67"/>
      <c r="Q4" s="67"/>
      <c r="R4" s="68"/>
    </row>
    <row r="5" spans="1:19" ht="96.75" customHeight="1" thickBot="1" x14ac:dyDescent="0.3">
      <c r="B5" s="4" t="s">
        <v>16</v>
      </c>
      <c r="C5" s="4" t="s">
        <v>33</v>
      </c>
      <c r="D5" s="5" t="s">
        <v>34</v>
      </c>
      <c r="E5" s="5" t="s">
        <v>37</v>
      </c>
      <c r="F5" s="5" t="s">
        <v>35</v>
      </c>
      <c r="G5" s="5" t="s">
        <v>36</v>
      </c>
      <c r="H5" s="5" t="s">
        <v>38</v>
      </c>
      <c r="I5" s="5" t="s">
        <v>34</v>
      </c>
      <c r="J5" s="5" t="s">
        <v>37</v>
      </c>
      <c r="K5" s="5" t="s">
        <v>35</v>
      </c>
      <c r="L5" s="5" t="s">
        <v>36</v>
      </c>
      <c r="M5" s="5" t="s">
        <v>38</v>
      </c>
      <c r="N5" s="5" t="s">
        <v>34</v>
      </c>
      <c r="O5" s="5" t="s">
        <v>37</v>
      </c>
      <c r="P5" s="5" t="s">
        <v>35</v>
      </c>
      <c r="Q5" s="5" t="s">
        <v>36</v>
      </c>
      <c r="R5" s="5" t="s">
        <v>38</v>
      </c>
    </row>
    <row r="6" spans="1:19" s="6" customFormat="1" ht="27" customHeight="1" thickBot="1" x14ac:dyDescent="0.3">
      <c r="B6" s="7"/>
      <c r="C6" s="8" t="s">
        <v>15</v>
      </c>
      <c r="D6" s="9">
        <f>D7+D10+D13+D25+D38+D51+D65</f>
        <v>62</v>
      </c>
      <c r="E6" s="9"/>
      <c r="F6" s="9"/>
      <c r="G6" s="9">
        <f>G7+G10+G13+G25+G38+G51+G65</f>
        <v>119200</v>
      </c>
      <c r="H6" s="9">
        <f t="shared" ref="H6:I6" si="0">H7+H10+H13+H25+H38+H51+H65</f>
        <v>1430400</v>
      </c>
      <c r="I6" s="9">
        <f t="shared" si="0"/>
        <v>62</v>
      </c>
      <c r="J6" s="9"/>
      <c r="K6" s="9"/>
      <c r="L6" s="9">
        <f t="shared" ref="L6" si="1">L7+L10+L13+L25+L38+L51+L65</f>
        <v>121200</v>
      </c>
      <c r="M6" s="9">
        <f t="shared" ref="M6" si="2">M7+M10+M13+M25+M38+M51+M65</f>
        <v>1454400</v>
      </c>
      <c r="N6" s="9">
        <f t="shared" ref="N6" si="3">N7+N10+N13+N25+N38+N51+N65</f>
        <v>0</v>
      </c>
      <c r="O6" s="9"/>
      <c r="P6" s="9"/>
      <c r="Q6" s="9">
        <f t="shared" ref="Q6:Q66" si="4">L6-G6</f>
        <v>2000</v>
      </c>
      <c r="R6" s="9">
        <f t="shared" ref="R6:R66" si="5">M6-H6</f>
        <v>24000</v>
      </c>
    </row>
    <row r="7" spans="1:19" s="6" customFormat="1" ht="24.75" customHeight="1" thickBot="1" x14ac:dyDescent="0.3">
      <c r="B7" s="10"/>
      <c r="C7" s="11" t="s">
        <v>0</v>
      </c>
      <c r="D7" s="9">
        <f>SUM(D8:D9)</f>
        <v>3</v>
      </c>
      <c r="E7" s="12"/>
      <c r="F7" s="12"/>
      <c r="G7" s="9">
        <f t="shared" ref="G7:H7" si="6">SUM(G8:G9)</f>
        <v>15100</v>
      </c>
      <c r="H7" s="12">
        <f t="shared" si="6"/>
        <v>181200</v>
      </c>
      <c r="I7" s="9">
        <f>SUM(I8:I9)</f>
        <v>3</v>
      </c>
      <c r="J7" s="12"/>
      <c r="K7" s="12"/>
      <c r="L7" s="9">
        <f t="shared" ref="L7:M7" si="7">SUM(L8:L9)</f>
        <v>17100</v>
      </c>
      <c r="M7" s="12">
        <f t="shared" si="7"/>
        <v>205200</v>
      </c>
      <c r="N7" s="9">
        <f t="shared" ref="N6:N66" si="8">I7-D7</f>
        <v>0</v>
      </c>
      <c r="O7" s="12"/>
      <c r="P7" s="12"/>
      <c r="Q7" s="9">
        <f t="shared" si="4"/>
        <v>2000</v>
      </c>
      <c r="R7" s="12">
        <f t="shared" si="5"/>
        <v>24000</v>
      </c>
    </row>
    <row r="8" spans="1:19" ht="24.75" customHeight="1" x14ac:dyDescent="0.25">
      <c r="B8" s="13"/>
      <c r="C8" s="14" t="s">
        <v>1</v>
      </c>
      <c r="D8" s="15">
        <v>1</v>
      </c>
      <c r="E8" s="16"/>
      <c r="F8" s="15">
        <v>5500</v>
      </c>
      <c r="G8" s="15">
        <f t="shared" ref="G8:G9" si="9">F8*D8</f>
        <v>5500</v>
      </c>
      <c r="H8" s="15">
        <f>G8*12</f>
        <v>66000</v>
      </c>
      <c r="I8" s="15">
        <v>1</v>
      </c>
      <c r="J8" s="16"/>
      <c r="K8" s="15">
        <v>7500</v>
      </c>
      <c r="L8" s="15">
        <f t="shared" ref="L8:L9" si="10">K8*I8</f>
        <v>7500</v>
      </c>
      <c r="M8" s="15">
        <f>L8*12</f>
        <v>90000</v>
      </c>
      <c r="N8" s="15">
        <f t="shared" si="8"/>
        <v>0</v>
      </c>
      <c r="O8" s="16">
        <f t="shared" ref="O8:O66" si="11">J8-E8</f>
        <v>0</v>
      </c>
      <c r="P8" s="15">
        <f t="shared" ref="P8:P66" si="12">K8-F8</f>
        <v>2000</v>
      </c>
      <c r="Q8" s="15">
        <f t="shared" si="4"/>
        <v>2000</v>
      </c>
      <c r="R8" s="15">
        <f t="shared" si="5"/>
        <v>24000</v>
      </c>
    </row>
    <row r="9" spans="1:19" s="1" customFormat="1" ht="24.75" customHeight="1" thickBot="1" x14ac:dyDescent="0.3">
      <c r="B9" s="17"/>
      <c r="C9" s="18" t="s">
        <v>2</v>
      </c>
      <c r="D9" s="19">
        <v>2</v>
      </c>
      <c r="E9" s="20"/>
      <c r="F9" s="19">
        <v>4800</v>
      </c>
      <c r="G9" s="19">
        <f t="shared" si="9"/>
        <v>9600</v>
      </c>
      <c r="H9" s="19">
        <f>G9*12</f>
        <v>115200</v>
      </c>
      <c r="I9" s="19">
        <v>2</v>
      </c>
      <c r="J9" s="20"/>
      <c r="K9" s="19">
        <v>4800</v>
      </c>
      <c r="L9" s="19">
        <f t="shared" si="10"/>
        <v>9600</v>
      </c>
      <c r="M9" s="19">
        <f>L9*12</f>
        <v>115200</v>
      </c>
      <c r="N9" s="19">
        <f t="shared" si="8"/>
        <v>0</v>
      </c>
      <c r="O9" s="20">
        <f t="shared" si="11"/>
        <v>0</v>
      </c>
      <c r="P9" s="19">
        <f t="shared" si="12"/>
        <v>0</v>
      </c>
      <c r="Q9" s="19">
        <f t="shared" si="4"/>
        <v>0</v>
      </c>
      <c r="R9" s="19">
        <f t="shared" si="5"/>
        <v>0</v>
      </c>
    </row>
    <row r="10" spans="1:19" s="6" customFormat="1" ht="24.75" customHeight="1" thickBot="1" x14ac:dyDescent="0.3">
      <c r="B10" s="21" t="s">
        <v>22</v>
      </c>
      <c r="C10" s="71" t="s">
        <v>20</v>
      </c>
      <c r="D10" s="70">
        <f>SUM(D11:D12)</f>
        <v>2</v>
      </c>
      <c r="E10" s="70"/>
      <c r="F10" s="70"/>
      <c r="G10" s="70">
        <f t="shared" ref="G10:H10" si="13">SUM(G11:G12)</f>
        <v>3500</v>
      </c>
      <c r="H10" s="70">
        <f t="shared" si="13"/>
        <v>42000</v>
      </c>
      <c r="I10" s="70">
        <f>SUM(I11:I12)</f>
        <v>2</v>
      </c>
      <c r="J10" s="70"/>
      <c r="K10" s="70"/>
      <c r="L10" s="70">
        <f t="shared" ref="L10:M10" si="14">SUM(L11:L12)</f>
        <v>3500</v>
      </c>
      <c r="M10" s="70">
        <f t="shared" si="14"/>
        <v>42000</v>
      </c>
      <c r="N10" s="70">
        <f t="shared" si="8"/>
        <v>0</v>
      </c>
      <c r="O10" s="70"/>
      <c r="P10" s="70"/>
      <c r="Q10" s="70">
        <f t="shared" si="4"/>
        <v>0</v>
      </c>
      <c r="R10" s="70">
        <f t="shared" si="5"/>
        <v>0</v>
      </c>
    </row>
    <row r="11" spans="1:19" s="25" customFormat="1" ht="24.75" customHeight="1" x14ac:dyDescent="0.25">
      <c r="A11" s="1"/>
      <c r="B11" s="22"/>
      <c r="C11" s="26" t="s">
        <v>32</v>
      </c>
      <c r="D11" s="23">
        <v>1</v>
      </c>
      <c r="E11" s="24">
        <v>2.2000000000000002</v>
      </c>
      <c r="F11" s="23">
        <v>2200</v>
      </c>
      <c r="G11" s="23">
        <f t="shared" ref="G11:G12" si="15">F11*D11</f>
        <v>2200</v>
      </c>
      <c r="H11" s="23">
        <f t="shared" ref="H11:H12" si="16">G11*12</f>
        <v>26400</v>
      </c>
      <c r="I11" s="23">
        <v>1</v>
      </c>
      <c r="J11" s="24">
        <v>2.2000000000000002</v>
      </c>
      <c r="K11" s="23">
        <v>2200</v>
      </c>
      <c r="L11" s="23">
        <f t="shared" ref="L11:L12" si="17">K11*I11</f>
        <v>2200</v>
      </c>
      <c r="M11" s="23">
        <f t="shared" ref="M11:M12" si="18">L11*12</f>
        <v>26400</v>
      </c>
      <c r="N11" s="23">
        <f t="shared" si="8"/>
        <v>0</v>
      </c>
      <c r="O11" s="24">
        <f t="shared" si="11"/>
        <v>0</v>
      </c>
      <c r="P11" s="23">
        <f t="shared" si="12"/>
        <v>0</v>
      </c>
      <c r="Q11" s="23">
        <f t="shared" si="4"/>
        <v>0</v>
      </c>
      <c r="R11" s="23">
        <f t="shared" si="5"/>
        <v>0</v>
      </c>
      <c r="S11" s="1"/>
    </row>
    <row r="12" spans="1:19" s="25" customFormat="1" ht="24.75" customHeight="1" thickBot="1" x14ac:dyDescent="0.3">
      <c r="A12" s="1"/>
      <c r="B12" s="22"/>
      <c r="C12" s="26" t="s">
        <v>6</v>
      </c>
      <c r="D12" s="23">
        <v>1</v>
      </c>
      <c r="E12" s="24">
        <v>1.3</v>
      </c>
      <c r="F12" s="23">
        <v>1300</v>
      </c>
      <c r="G12" s="23">
        <f t="shared" si="15"/>
        <v>1300</v>
      </c>
      <c r="H12" s="23">
        <f t="shared" si="16"/>
        <v>15600</v>
      </c>
      <c r="I12" s="23">
        <v>1</v>
      </c>
      <c r="J12" s="24">
        <v>1.3</v>
      </c>
      <c r="K12" s="23">
        <v>1300</v>
      </c>
      <c r="L12" s="23">
        <f t="shared" si="17"/>
        <v>1300</v>
      </c>
      <c r="M12" s="23">
        <f t="shared" si="18"/>
        <v>15600</v>
      </c>
      <c r="N12" s="23">
        <f t="shared" si="8"/>
        <v>0</v>
      </c>
      <c r="O12" s="24">
        <f t="shared" si="11"/>
        <v>0</v>
      </c>
      <c r="P12" s="23">
        <f t="shared" si="12"/>
        <v>0</v>
      </c>
      <c r="Q12" s="23">
        <f t="shared" si="4"/>
        <v>0</v>
      </c>
      <c r="R12" s="23">
        <f t="shared" si="5"/>
        <v>0</v>
      </c>
      <c r="S12" s="1"/>
    </row>
    <row r="13" spans="1:19" s="6" customFormat="1" ht="24.75" customHeight="1" thickBot="1" x14ac:dyDescent="0.3">
      <c r="B13" s="21" t="s">
        <v>4</v>
      </c>
      <c r="C13" s="71" t="s">
        <v>17</v>
      </c>
      <c r="D13" s="70">
        <f>D14+D15+D16+D19+D22</f>
        <v>13</v>
      </c>
      <c r="E13" s="70"/>
      <c r="F13" s="70"/>
      <c r="G13" s="70">
        <f t="shared" ref="G13:H13" si="19">G14+G15+G16+G19+G22</f>
        <v>21900</v>
      </c>
      <c r="H13" s="70">
        <f t="shared" si="19"/>
        <v>262800</v>
      </c>
      <c r="I13" s="70">
        <f>I14+I15+I16+I19+I22</f>
        <v>13</v>
      </c>
      <c r="J13" s="70"/>
      <c r="K13" s="70"/>
      <c r="L13" s="70">
        <f t="shared" ref="L13:M13" si="20">L14+L15+L16+L19+L22</f>
        <v>21900</v>
      </c>
      <c r="M13" s="70">
        <f t="shared" si="20"/>
        <v>262800</v>
      </c>
      <c r="N13" s="70">
        <f t="shared" si="8"/>
        <v>0</v>
      </c>
      <c r="O13" s="70"/>
      <c r="P13" s="70"/>
      <c r="Q13" s="70">
        <f t="shared" si="4"/>
        <v>0</v>
      </c>
      <c r="R13" s="70">
        <f t="shared" si="5"/>
        <v>0</v>
      </c>
    </row>
    <row r="14" spans="1:19" s="1" customFormat="1" ht="24.75" customHeight="1" x14ac:dyDescent="0.25">
      <c r="B14" s="27"/>
      <c r="C14" s="33" t="s">
        <v>5</v>
      </c>
      <c r="D14" s="34">
        <v>1</v>
      </c>
      <c r="E14" s="35">
        <v>3.8</v>
      </c>
      <c r="F14" s="34">
        <v>3800</v>
      </c>
      <c r="G14" s="34">
        <f t="shared" ref="G14:G15" si="21">F14*D14</f>
        <v>3800</v>
      </c>
      <c r="H14" s="34">
        <f t="shared" ref="H14:H15" si="22">G14*12</f>
        <v>45600</v>
      </c>
      <c r="I14" s="34">
        <v>1</v>
      </c>
      <c r="J14" s="35">
        <v>3.8</v>
      </c>
      <c r="K14" s="34">
        <v>3800</v>
      </c>
      <c r="L14" s="34">
        <f t="shared" ref="L14:L15" si="23">K14*I14</f>
        <v>3800</v>
      </c>
      <c r="M14" s="34">
        <f t="shared" ref="M14:M15" si="24">L14*12</f>
        <v>45600</v>
      </c>
      <c r="N14" s="34">
        <f t="shared" si="8"/>
        <v>0</v>
      </c>
      <c r="O14" s="35">
        <f t="shared" si="11"/>
        <v>0</v>
      </c>
      <c r="P14" s="34">
        <f t="shared" si="12"/>
        <v>0</v>
      </c>
      <c r="Q14" s="34">
        <f t="shared" si="4"/>
        <v>0</v>
      </c>
      <c r="R14" s="34">
        <f t="shared" si="5"/>
        <v>0</v>
      </c>
    </row>
    <row r="15" spans="1:19" s="1" customFormat="1" ht="24.75" customHeight="1" x14ac:dyDescent="0.25">
      <c r="B15" s="27"/>
      <c r="C15" s="36" t="s">
        <v>6</v>
      </c>
      <c r="D15" s="34">
        <v>1</v>
      </c>
      <c r="E15" s="35">
        <v>1.3</v>
      </c>
      <c r="F15" s="34">
        <v>1300</v>
      </c>
      <c r="G15" s="34">
        <f t="shared" si="21"/>
        <v>1300</v>
      </c>
      <c r="H15" s="34">
        <f t="shared" si="22"/>
        <v>15600</v>
      </c>
      <c r="I15" s="34">
        <v>1</v>
      </c>
      <c r="J15" s="35">
        <v>1.3</v>
      </c>
      <c r="K15" s="34">
        <v>1300</v>
      </c>
      <c r="L15" s="34">
        <f t="shared" si="23"/>
        <v>1300</v>
      </c>
      <c r="M15" s="34">
        <f t="shared" si="24"/>
        <v>15600</v>
      </c>
      <c r="N15" s="34">
        <f t="shared" si="8"/>
        <v>0</v>
      </c>
      <c r="O15" s="35">
        <f t="shared" si="11"/>
        <v>0</v>
      </c>
      <c r="P15" s="34">
        <f t="shared" si="12"/>
        <v>0</v>
      </c>
      <c r="Q15" s="34">
        <f t="shared" si="4"/>
        <v>0</v>
      </c>
      <c r="R15" s="34">
        <f t="shared" si="5"/>
        <v>0</v>
      </c>
    </row>
    <row r="16" spans="1:19" s="25" customFormat="1" ht="24.75" customHeight="1" x14ac:dyDescent="0.25">
      <c r="A16" s="1"/>
      <c r="B16" s="28">
        <v>1</v>
      </c>
      <c r="C16" s="29" t="s">
        <v>24</v>
      </c>
      <c r="D16" s="30">
        <f>SUM(D17:D18)</f>
        <v>3</v>
      </c>
      <c r="E16" s="31"/>
      <c r="F16" s="30"/>
      <c r="G16" s="30">
        <f t="shared" ref="G16:H16" si="25">SUM(G17:G18)</f>
        <v>4800</v>
      </c>
      <c r="H16" s="30">
        <f t="shared" si="25"/>
        <v>57600</v>
      </c>
      <c r="I16" s="30">
        <f>SUM(I17:I18)</f>
        <v>3</v>
      </c>
      <c r="J16" s="31"/>
      <c r="K16" s="30"/>
      <c r="L16" s="30">
        <f t="shared" ref="L16:M16" si="26">SUM(L17:L18)</f>
        <v>4800</v>
      </c>
      <c r="M16" s="30">
        <f t="shared" si="26"/>
        <v>57600</v>
      </c>
      <c r="N16" s="30">
        <f t="shared" si="8"/>
        <v>0</v>
      </c>
      <c r="O16" s="31"/>
      <c r="P16" s="30"/>
      <c r="Q16" s="30">
        <f t="shared" si="4"/>
        <v>0</v>
      </c>
      <c r="R16" s="30">
        <f t="shared" si="5"/>
        <v>0</v>
      </c>
      <c r="S16" s="1"/>
    </row>
    <row r="17" spans="1:19" s="25" customFormat="1" ht="24.75" customHeight="1" x14ac:dyDescent="0.25">
      <c r="A17" s="1"/>
      <c r="B17" s="32"/>
      <c r="C17" s="33" t="s">
        <v>3</v>
      </c>
      <c r="D17" s="34">
        <v>1</v>
      </c>
      <c r="E17" s="35">
        <v>2.2000000000000002</v>
      </c>
      <c r="F17" s="34">
        <v>2200</v>
      </c>
      <c r="G17" s="34">
        <f t="shared" ref="G17:G18" si="27">F17*D17</f>
        <v>2200</v>
      </c>
      <c r="H17" s="34">
        <f t="shared" ref="H17:H18" si="28">G17*12</f>
        <v>26400</v>
      </c>
      <c r="I17" s="34">
        <v>1</v>
      </c>
      <c r="J17" s="35">
        <v>2.2000000000000002</v>
      </c>
      <c r="K17" s="34">
        <v>2200</v>
      </c>
      <c r="L17" s="34">
        <f t="shared" ref="L17:L18" si="29">K17*I17</f>
        <v>2200</v>
      </c>
      <c r="M17" s="34">
        <f t="shared" ref="M17:M18" si="30">L17*12</f>
        <v>26400</v>
      </c>
      <c r="N17" s="34">
        <f t="shared" si="8"/>
        <v>0</v>
      </c>
      <c r="O17" s="35">
        <f t="shared" si="11"/>
        <v>0</v>
      </c>
      <c r="P17" s="34">
        <f t="shared" si="12"/>
        <v>0</v>
      </c>
      <c r="Q17" s="34">
        <f t="shared" si="4"/>
        <v>0</v>
      </c>
      <c r="R17" s="34">
        <f t="shared" si="5"/>
        <v>0</v>
      </c>
      <c r="S17" s="1"/>
    </row>
    <row r="18" spans="1:19" s="25" customFormat="1" ht="24.75" customHeight="1" x14ac:dyDescent="0.25">
      <c r="A18" s="1"/>
      <c r="B18" s="32"/>
      <c r="C18" s="36" t="s">
        <v>6</v>
      </c>
      <c r="D18" s="34">
        <v>2</v>
      </c>
      <c r="E18" s="35">
        <v>1.3</v>
      </c>
      <c r="F18" s="34">
        <v>1300</v>
      </c>
      <c r="G18" s="34">
        <f t="shared" si="27"/>
        <v>2600</v>
      </c>
      <c r="H18" s="34">
        <f t="shared" si="28"/>
        <v>31200</v>
      </c>
      <c r="I18" s="34">
        <v>2</v>
      </c>
      <c r="J18" s="35">
        <v>1.3</v>
      </c>
      <c r="K18" s="34">
        <v>1300</v>
      </c>
      <c r="L18" s="34">
        <f t="shared" si="29"/>
        <v>2600</v>
      </c>
      <c r="M18" s="34">
        <f t="shared" si="30"/>
        <v>31200</v>
      </c>
      <c r="N18" s="34">
        <f t="shared" si="8"/>
        <v>0</v>
      </c>
      <c r="O18" s="35">
        <f t="shared" si="11"/>
        <v>0</v>
      </c>
      <c r="P18" s="34">
        <f t="shared" si="12"/>
        <v>0</v>
      </c>
      <c r="Q18" s="34">
        <f t="shared" si="4"/>
        <v>0</v>
      </c>
      <c r="R18" s="34">
        <f t="shared" si="5"/>
        <v>0</v>
      </c>
      <c r="S18" s="1"/>
    </row>
    <row r="19" spans="1:19" s="25" customFormat="1" ht="24.75" customHeight="1" x14ac:dyDescent="0.25">
      <c r="A19" s="1"/>
      <c r="B19" s="28">
        <v>2</v>
      </c>
      <c r="C19" s="29" t="s">
        <v>25</v>
      </c>
      <c r="D19" s="30">
        <f>SUM(D20:D21)</f>
        <v>4</v>
      </c>
      <c r="E19" s="31"/>
      <c r="F19" s="30"/>
      <c r="G19" s="30">
        <f t="shared" ref="G19:H19" si="31">SUM(G20:G21)</f>
        <v>5900</v>
      </c>
      <c r="H19" s="30">
        <f t="shared" si="31"/>
        <v>70800</v>
      </c>
      <c r="I19" s="30">
        <f>SUM(I20:I21)</f>
        <v>4</v>
      </c>
      <c r="J19" s="31"/>
      <c r="K19" s="30"/>
      <c r="L19" s="30">
        <f t="shared" ref="L19:M19" si="32">SUM(L20:L21)</f>
        <v>5900</v>
      </c>
      <c r="M19" s="30">
        <f t="shared" si="32"/>
        <v>70800</v>
      </c>
      <c r="N19" s="30">
        <f t="shared" si="8"/>
        <v>0</v>
      </c>
      <c r="O19" s="31"/>
      <c r="P19" s="30"/>
      <c r="Q19" s="30">
        <f t="shared" si="4"/>
        <v>0</v>
      </c>
      <c r="R19" s="30">
        <f t="shared" si="5"/>
        <v>0</v>
      </c>
      <c r="S19" s="1"/>
    </row>
    <row r="20" spans="1:19" s="25" customFormat="1" ht="24.75" customHeight="1" x14ac:dyDescent="0.25">
      <c r="A20" s="1"/>
      <c r="B20" s="32"/>
      <c r="C20" s="33" t="s">
        <v>3</v>
      </c>
      <c r="D20" s="34">
        <v>1</v>
      </c>
      <c r="E20" s="35">
        <v>2</v>
      </c>
      <c r="F20" s="34">
        <v>2000</v>
      </c>
      <c r="G20" s="34">
        <f t="shared" ref="G20:G21" si="33">F20*D20</f>
        <v>2000</v>
      </c>
      <c r="H20" s="34">
        <f t="shared" ref="H20:H21" si="34">G20*12</f>
        <v>24000</v>
      </c>
      <c r="I20" s="34">
        <v>1</v>
      </c>
      <c r="J20" s="35">
        <v>2</v>
      </c>
      <c r="K20" s="34">
        <v>2000</v>
      </c>
      <c r="L20" s="34">
        <f t="shared" ref="L20:L21" si="35">K20*I20</f>
        <v>2000</v>
      </c>
      <c r="M20" s="34">
        <f t="shared" ref="M20:M21" si="36">L20*12</f>
        <v>24000</v>
      </c>
      <c r="N20" s="34">
        <f t="shared" si="8"/>
        <v>0</v>
      </c>
      <c r="O20" s="35">
        <f t="shared" si="11"/>
        <v>0</v>
      </c>
      <c r="P20" s="34">
        <f t="shared" si="12"/>
        <v>0</v>
      </c>
      <c r="Q20" s="34">
        <f t="shared" si="4"/>
        <v>0</v>
      </c>
      <c r="R20" s="34">
        <f t="shared" si="5"/>
        <v>0</v>
      </c>
      <c r="S20" s="1"/>
    </row>
    <row r="21" spans="1:19" s="25" customFormat="1" ht="24.75" customHeight="1" x14ac:dyDescent="0.25">
      <c r="A21" s="1"/>
      <c r="B21" s="32"/>
      <c r="C21" s="36" t="s">
        <v>6</v>
      </c>
      <c r="D21" s="34">
        <v>3</v>
      </c>
      <c r="E21" s="35">
        <v>1.3</v>
      </c>
      <c r="F21" s="34">
        <v>1300</v>
      </c>
      <c r="G21" s="34">
        <f t="shared" si="33"/>
        <v>3900</v>
      </c>
      <c r="H21" s="34">
        <f t="shared" si="34"/>
        <v>46800</v>
      </c>
      <c r="I21" s="34">
        <v>3</v>
      </c>
      <c r="J21" s="35">
        <v>1.3</v>
      </c>
      <c r="K21" s="34">
        <v>1300</v>
      </c>
      <c r="L21" s="34">
        <f t="shared" si="35"/>
        <v>3900</v>
      </c>
      <c r="M21" s="34">
        <f t="shared" si="36"/>
        <v>46800</v>
      </c>
      <c r="N21" s="34">
        <f t="shared" si="8"/>
        <v>0</v>
      </c>
      <c r="O21" s="35">
        <f t="shared" si="11"/>
        <v>0</v>
      </c>
      <c r="P21" s="34">
        <f t="shared" si="12"/>
        <v>0</v>
      </c>
      <c r="Q21" s="34">
        <f t="shared" si="4"/>
        <v>0</v>
      </c>
      <c r="R21" s="34">
        <f t="shared" si="5"/>
        <v>0</v>
      </c>
      <c r="S21" s="1"/>
    </row>
    <row r="22" spans="1:19" s="1" customFormat="1" ht="31.5" x14ac:dyDescent="0.25">
      <c r="B22" s="37">
        <v>3</v>
      </c>
      <c r="C22" s="29" t="s">
        <v>21</v>
      </c>
      <c r="D22" s="30">
        <f>SUM(D23:D24)</f>
        <v>4</v>
      </c>
      <c r="E22" s="31"/>
      <c r="F22" s="30"/>
      <c r="G22" s="30">
        <f t="shared" ref="G22:H22" si="37">SUM(G23:G24)</f>
        <v>6100</v>
      </c>
      <c r="H22" s="30">
        <f t="shared" si="37"/>
        <v>73200</v>
      </c>
      <c r="I22" s="30">
        <f>SUM(I23:I24)</f>
        <v>4</v>
      </c>
      <c r="J22" s="31"/>
      <c r="K22" s="30"/>
      <c r="L22" s="30">
        <f t="shared" ref="L22:M22" si="38">SUM(L23:L24)</f>
        <v>6100</v>
      </c>
      <c r="M22" s="30">
        <f t="shared" si="38"/>
        <v>73200</v>
      </c>
      <c r="N22" s="30">
        <f t="shared" si="8"/>
        <v>0</v>
      </c>
      <c r="O22" s="31"/>
      <c r="P22" s="30"/>
      <c r="Q22" s="30">
        <f t="shared" si="4"/>
        <v>0</v>
      </c>
      <c r="R22" s="30">
        <f t="shared" si="5"/>
        <v>0</v>
      </c>
    </row>
    <row r="23" spans="1:19" s="1" customFormat="1" ht="24.75" customHeight="1" x14ac:dyDescent="0.25">
      <c r="B23" s="27"/>
      <c r="C23" s="36" t="s">
        <v>3</v>
      </c>
      <c r="D23" s="34">
        <v>1</v>
      </c>
      <c r="E23" s="35">
        <v>2.2000000000000002</v>
      </c>
      <c r="F23" s="34">
        <v>2200</v>
      </c>
      <c r="G23" s="34">
        <f t="shared" ref="G23:G24" si="39">F23*D23</f>
        <v>2200</v>
      </c>
      <c r="H23" s="34">
        <f t="shared" ref="H23:H24" si="40">G23*12</f>
        <v>26400</v>
      </c>
      <c r="I23" s="34">
        <v>1</v>
      </c>
      <c r="J23" s="35">
        <v>2.2000000000000002</v>
      </c>
      <c r="K23" s="34">
        <v>2200</v>
      </c>
      <c r="L23" s="34">
        <f t="shared" ref="L23:L24" si="41">K23*I23</f>
        <v>2200</v>
      </c>
      <c r="M23" s="34">
        <f t="shared" ref="M23:M24" si="42">L23*12</f>
        <v>26400</v>
      </c>
      <c r="N23" s="34">
        <f t="shared" si="8"/>
        <v>0</v>
      </c>
      <c r="O23" s="35">
        <f t="shared" si="11"/>
        <v>0</v>
      </c>
      <c r="P23" s="34">
        <f t="shared" si="12"/>
        <v>0</v>
      </c>
      <c r="Q23" s="34">
        <f t="shared" si="4"/>
        <v>0</v>
      </c>
      <c r="R23" s="34">
        <f t="shared" si="5"/>
        <v>0</v>
      </c>
    </row>
    <row r="24" spans="1:19" s="1" customFormat="1" ht="24.75" customHeight="1" thickBot="1" x14ac:dyDescent="0.3">
      <c r="B24" s="27"/>
      <c r="C24" s="36" t="s">
        <v>6</v>
      </c>
      <c r="D24" s="34">
        <v>3</v>
      </c>
      <c r="E24" s="35">
        <v>1.3</v>
      </c>
      <c r="F24" s="34">
        <v>1300</v>
      </c>
      <c r="G24" s="34">
        <f t="shared" si="39"/>
        <v>3900</v>
      </c>
      <c r="H24" s="34">
        <f t="shared" si="40"/>
        <v>46800</v>
      </c>
      <c r="I24" s="34">
        <v>3</v>
      </c>
      <c r="J24" s="35">
        <v>1.3</v>
      </c>
      <c r="K24" s="34">
        <v>1300</v>
      </c>
      <c r="L24" s="34">
        <f t="shared" si="41"/>
        <v>3900</v>
      </c>
      <c r="M24" s="34">
        <f t="shared" si="42"/>
        <v>46800</v>
      </c>
      <c r="N24" s="34">
        <f t="shared" si="8"/>
        <v>0</v>
      </c>
      <c r="O24" s="35">
        <f t="shared" si="11"/>
        <v>0</v>
      </c>
      <c r="P24" s="34">
        <f t="shared" si="12"/>
        <v>0</v>
      </c>
      <c r="Q24" s="34">
        <f t="shared" si="4"/>
        <v>0</v>
      </c>
      <c r="R24" s="34">
        <f t="shared" si="5"/>
        <v>0</v>
      </c>
    </row>
    <row r="25" spans="1:19" s="6" customFormat="1" ht="24.75" customHeight="1" thickBot="1" x14ac:dyDescent="0.3">
      <c r="B25" s="21" t="s">
        <v>23</v>
      </c>
      <c r="C25" s="71" t="s">
        <v>7</v>
      </c>
      <c r="D25" s="70">
        <f>D26+D27+D31+D36</f>
        <v>12</v>
      </c>
      <c r="E25" s="70"/>
      <c r="F25" s="70"/>
      <c r="G25" s="70">
        <f t="shared" ref="G25:H25" si="43">G26+G27+G31+G36</f>
        <v>19900</v>
      </c>
      <c r="H25" s="70">
        <f t="shared" si="43"/>
        <v>238800</v>
      </c>
      <c r="I25" s="70">
        <f>I26+I27+I31+I36</f>
        <v>12</v>
      </c>
      <c r="J25" s="70"/>
      <c r="K25" s="70"/>
      <c r="L25" s="70">
        <f t="shared" ref="L25:M25" si="44">L26+L27+L31+L36</f>
        <v>19900</v>
      </c>
      <c r="M25" s="70">
        <f t="shared" si="44"/>
        <v>238800</v>
      </c>
      <c r="N25" s="70">
        <f t="shared" si="8"/>
        <v>0</v>
      </c>
      <c r="O25" s="70"/>
      <c r="P25" s="70"/>
      <c r="Q25" s="70">
        <f t="shared" si="4"/>
        <v>0</v>
      </c>
      <c r="R25" s="70">
        <f t="shared" si="5"/>
        <v>0</v>
      </c>
    </row>
    <row r="26" spans="1:19" s="1" customFormat="1" ht="24.75" customHeight="1" x14ac:dyDescent="0.25">
      <c r="B26" s="38"/>
      <c r="C26" s="72" t="s">
        <v>5</v>
      </c>
      <c r="D26" s="73">
        <v>1</v>
      </c>
      <c r="E26" s="74">
        <v>3.8</v>
      </c>
      <c r="F26" s="73">
        <v>3800</v>
      </c>
      <c r="G26" s="73">
        <f t="shared" ref="G26" si="45">F26*D26</f>
        <v>3800</v>
      </c>
      <c r="H26" s="73">
        <f>G26*12</f>
        <v>45600</v>
      </c>
      <c r="I26" s="73">
        <v>1</v>
      </c>
      <c r="J26" s="74">
        <v>3.8</v>
      </c>
      <c r="K26" s="73">
        <v>3800</v>
      </c>
      <c r="L26" s="73">
        <f t="shared" ref="L26" si="46">K26*I26</f>
        <v>3800</v>
      </c>
      <c r="M26" s="73">
        <f>L26*12</f>
        <v>45600</v>
      </c>
      <c r="N26" s="73">
        <f t="shared" si="8"/>
        <v>0</v>
      </c>
      <c r="O26" s="74">
        <f t="shared" si="11"/>
        <v>0</v>
      </c>
      <c r="P26" s="73">
        <f t="shared" si="12"/>
        <v>0</v>
      </c>
      <c r="Q26" s="73">
        <f t="shared" si="4"/>
        <v>0</v>
      </c>
      <c r="R26" s="73">
        <f t="shared" si="5"/>
        <v>0</v>
      </c>
    </row>
    <row r="27" spans="1:19" s="39" customFormat="1" ht="31.5" x14ac:dyDescent="0.25">
      <c r="B27" s="37">
        <v>1</v>
      </c>
      <c r="C27" s="29" t="s">
        <v>8</v>
      </c>
      <c r="D27" s="30">
        <f>SUM(D28:D30)</f>
        <v>5</v>
      </c>
      <c r="E27" s="31"/>
      <c r="F27" s="30"/>
      <c r="G27" s="30">
        <f t="shared" ref="G27" si="47">SUM(G28:G30)</f>
        <v>6800</v>
      </c>
      <c r="H27" s="30">
        <f>SUM(H28:H30)</f>
        <v>81600</v>
      </c>
      <c r="I27" s="30">
        <f>SUM(I28:I30)</f>
        <v>5</v>
      </c>
      <c r="J27" s="31"/>
      <c r="K27" s="30"/>
      <c r="L27" s="30">
        <f t="shared" ref="L27:M27" si="48">SUM(L28:L30)</f>
        <v>6800</v>
      </c>
      <c r="M27" s="30">
        <f t="shared" si="48"/>
        <v>81600</v>
      </c>
      <c r="N27" s="30">
        <f t="shared" si="8"/>
        <v>0</v>
      </c>
      <c r="O27" s="31"/>
      <c r="P27" s="30"/>
      <c r="Q27" s="30">
        <f t="shared" si="4"/>
        <v>0</v>
      </c>
      <c r="R27" s="30">
        <f t="shared" si="5"/>
        <v>0</v>
      </c>
    </row>
    <row r="28" spans="1:19" ht="24.75" customHeight="1" x14ac:dyDescent="0.25">
      <c r="B28" s="40"/>
      <c r="C28" s="45" t="s">
        <v>9</v>
      </c>
      <c r="D28" s="46">
        <v>1</v>
      </c>
      <c r="E28" s="47">
        <v>2.2000000000000002</v>
      </c>
      <c r="F28" s="46">
        <v>2200</v>
      </c>
      <c r="G28" s="46">
        <f t="shared" ref="G28:G30" si="49">F28*D28</f>
        <v>2200</v>
      </c>
      <c r="H28" s="46">
        <f t="shared" ref="H28:H30" si="50">G28*12</f>
        <v>26400</v>
      </c>
      <c r="I28" s="46">
        <v>1</v>
      </c>
      <c r="J28" s="47">
        <v>2.2000000000000002</v>
      </c>
      <c r="K28" s="46">
        <v>2200</v>
      </c>
      <c r="L28" s="46">
        <f t="shared" ref="L28:L30" si="51">K28*I28</f>
        <v>2200</v>
      </c>
      <c r="M28" s="46">
        <f t="shared" ref="M28:M30" si="52">L28*12</f>
        <v>26400</v>
      </c>
      <c r="N28" s="46">
        <f t="shared" si="8"/>
        <v>0</v>
      </c>
      <c r="O28" s="47">
        <f t="shared" si="11"/>
        <v>0</v>
      </c>
      <c r="P28" s="46">
        <f t="shared" si="12"/>
        <v>0</v>
      </c>
      <c r="Q28" s="46">
        <f t="shared" si="4"/>
        <v>0</v>
      </c>
      <c r="R28" s="46">
        <f t="shared" si="5"/>
        <v>0</v>
      </c>
    </row>
    <row r="29" spans="1:19" s="1" customFormat="1" ht="24.75" customHeight="1" x14ac:dyDescent="0.25">
      <c r="B29" s="41"/>
      <c r="C29" s="36" t="s">
        <v>6</v>
      </c>
      <c r="D29" s="55">
        <v>3</v>
      </c>
      <c r="E29" s="56">
        <v>1.3</v>
      </c>
      <c r="F29" s="55">
        <v>1300</v>
      </c>
      <c r="G29" s="55">
        <f t="shared" si="49"/>
        <v>3900</v>
      </c>
      <c r="H29" s="55">
        <f t="shared" si="50"/>
        <v>46800</v>
      </c>
      <c r="I29" s="55">
        <v>3</v>
      </c>
      <c r="J29" s="56">
        <v>1.3</v>
      </c>
      <c r="K29" s="55">
        <v>1300</v>
      </c>
      <c r="L29" s="55">
        <f t="shared" si="51"/>
        <v>3900</v>
      </c>
      <c r="M29" s="55">
        <f t="shared" si="52"/>
        <v>46800</v>
      </c>
      <c r="N29" s="55">
        <f t="shared" si="8"/>
        <v>0</v>
      </c>
      <c r="O29" s="56">
        <f t="shared" si="11"/>
        <v>0</v>
      </c>
      <c r="P29" s="55">
        <f t="shared" si="12"/>
        <v>0</v>
      </c>
      <c r="Q29" s="55">
        <f t="shared" si="4"/>
        <v>0</v>
      </c>
      <c r="R29" s="55">
        <f t="shared" si="5"/>
        <v>0</v>
      </c>
    </row>
    <row r="30" spans="1:19" ht="24.75" customHeight="1" x14ac:dyDescent="0.25">
      <c r="B30" s="42"/>
      <c r="C30" s="36" t="s">
        <v>10</v>
      </c>
      <c r="D30" s="55">
        <v>1</v>
      </c>
      <c r="E30" s="56">
        <v>0.7</v>
      </c>
      <c r="F30" s="55">
        <v>700</v>
      </c>
      <c r="G30" s="55">
        <f t="shared" si="49"/>
        <v>700</v>
      </c>
      <c r="H30" s="55">
        <f t="shared" si="50"/>
        <v>8400</v>
      </c>
      <c r="I30" s="55">
        <v>1</v>
      </c>
      <c r="J30" s="56">
        <v>0.7</v>
      </c>
      <c r="K30" s="55">
        <v>700</v>
      </c>
      <c r="L30" s="55">
        <f t="shared" si="51"/>
        <v>700</v>
      </c>
      <c r="M30" s="55">
        <f t="shared" si="52"/>
        <v>8400</v>
      </c>
      <c r="N30" s="55">
        <f t="shared" si="8"/>
        <v>0</v>
      </c>
      <c r="O30" s="56">
        <f t="shared" si="11"/>
        <v>0</v>
      </c>
      <c r="P30" s="55">
        <f t="shared" si="12"/>
        <v>0</v>
      </c>
      <c r="Q30" s="55">
        <f t="shared" si="4"/>
        <v>0</v>
      </c>
      <c r="R30" s="55">
        <f t="shared" si="5"/>
        <v>0</v>
      </c>
    </row>
    <row r="31" spans="1:19" s="39" customFormat="1" ht="18" customHeight="1" x14ac:dyDescent="0.25">
      <c r="B31" s="28">
        <v>2</v>
      </c>
      <c r="C31" s="29" t="s">
        <v>11</v>
      </c>
      <c r="D31" s="30">
        <f>SUM(D32:D35)</f>
        <v>5</v>
      </c>
      <c r="E31" s="30"/>
      <c r="F31" s="30"/>
      <c r="G31" s="30">
        <f t="shared" ref="G31:H31" si="53">SUM(G32:G35)</f>
        <v>7100</v>
      </c>
      <c r="H31" s="30">
        <f t="shared" si="53"/>
        <v>85200</v>
      </c>
      <c r="I31" s="30">
        <f>SUM(I32:I35)</f>
        <v>5</v>
      </c>
      <c r="J31" s="31"/>
      <c r="K31" s="30"/>
      <c r="L31" s="30">
        <f>SUM(L32:L35)</f>
        <v>7100</v>
      </c>
      <c r="M31" s="30">
        <f>SUM(M32:M35)</f>
        <v>85200</v>
      </c>
      <c r="N31" s="30">
        <f t="shared" si="8"/>
        <v>0</v>
      </c>
      <c r="O31" s="31"/>
      <c r="P31" s="30"/>
      <c r="Q31" s="30">
        <f t="shared" si="4"/>
        <v>0</v>
      </c>
      <c r="R31" s="30">
        <f t="shared" si="5"/>
        <v>0</v>
      </c>
    </row>
    <row r="32" spans="1:19" ht="24.75" customHeight="1" x14ac:dyDescent="0.25">
      <c r="B32" s="40"/>
      <c r="C32" s="45" t="s">
        <v>9</v>
      </c>
      <c r="D32" s="46">
        <v>1</v>
      </c>
      <c r="E32" s="47">
        <v>2.5</v>
      </c>
      <c r="F32" s="46">
        <v>2500</v>
      </c>
      <c r="G32" s="46">
        <f t="shared" ref="G32:G33" si="54">F32*D32</f>
        <v>2500</v>
      </c>
      <c r="H32" s="46">
        <f t="shared" ref="H32:H33" si="55">G32*12</f>
        <v>30000</v>
      </c>
      <c r="I32" s="46">
        <v>1</v>
      </c>
      <c r="J32" s="47">
        <v>2.5</v>
      </c>
      <c r="K32" s="46">
        <v>2500</v>
      </c>
      <c r="L32" s="46">
        <f t="shared" ref="L32:L35" si="56">K32*I32</f>
        <v>2500</v>
      </c>
      <c r="M32" s="46">
        <f t="shared" ref="M32:M35" si="57">L32*12</f>
        <v>30000</v>
      </c>
      <c r="N32" s="46">
        <f t="shared" si="8"/>
        <v>0</v>
      </c>
      <c r="O32" s="47">
        <f t="shared" si="11"/>
        <v>0</v>
      </c>
      <c r="P32" s="46">
        <f t="shared" si="12"/>
        <v>0</v>
      </c>
      <c r="Q32" s="46">
        <f t="shared" si="4"/>
        <v>0</v>
      </c>
      <c r="R32" s="46">
        <f t="shared" si="5"/>
        <v>0</v>
      </c>
    </row>
    <row r="33" spans="1:19" ht="24.75" customHeight="1" x14ac:dyDescent="0.25">
      <c r="B33" s="43"/>
      <c r="C33" s="53" t="s">
        <v>6</v>
      </c>
      <c r="D33" s="34">
        <v>2</v>
      </c>
      <c r="E33" s="35">
        <v>1.5</v>
      </c>
      <c r="F33" s="34">
        <v>1500</v>
      </c>
      <c r="G33" s="34">
        <f t="shared" si="54"/>
        <v>3000</v>
      </c>
      <c r="H33" s="34">
        <f t="shared" si="55"/>
        <v>36000</v>
      </c>
      <c r="I33" s="34">
        <v>2</v>
      </c>
      <c r="J33" s="35">
        <v>1.5</v>
      </c>
      <c r="K33" s="34">
        <v>1500</v>
      </c>
      <c r="L33" s="34">
        <f t="shared" si="56"/>
        <v>3000</v>
      </c>
      <c r="M33" s="34">
        <f t="shared" si="57"/>
        <v>36000</v>
      </c>
      <c r="N33" s="34">
        <f t="shared" si="8"/>
        <v>0</v>
      </c>
      <c r="O33" s="35">
        <f t="shared" si="11"/>
        <v>0</v>
      </c>
      <c r="P33" s="34">
        <f t="shared" si="12"/>
        <v>0</v>
      </c>
      <c r="Q33" s="34">
        <f t="shared" si="4"/>
        <v>0</v>
      </c>
      <c r="R33" s="34">
        <f t="shared" si="5"/>
        <v>0</v>
      </c>
    </row>
    <row r="34" spans="1:19" ht="24.75" customHeight="1" x14ac:dyDescent="0.25">
      <c r="B34" s="43"/>
      <c r="C34" s="53" t="s">
        <v>10</v>
      </c>
      <c r="D34" s="34">
        <v>1</v>
      </c>
      <c r="E34" s="35">
        <v>0.9</v>
      </c>
      <c r="F34" s="34">
        <v>900</v>
      </c>
      <c r="G34" s="34">
        <f t="shared" ref="G34:G35" si="58">F34*D34</f>
        <v>900</v>
      </c>
      <c r="H34" s="34">
        <f t="shared" ref="H34:H35" si="59">G34*12</f>
        <v>10800</v>
      </c>
      <c r="I34" s="34">
        <v>1</v>
      </c>
      <c r="J34" s="35">
        <v>0.9</v>
      </c>
      <c r="K34" s="34">
        <v>900</v>
      </c>
      <c r="L34" s="34">
        <f t="shared" si="56"/>
        <v>900</v>
      </c>
      <c r="M34" s="34">
        <f t="shared" si="57"/>
        <v>10800</v>
      </c>
      <c r="N34" s="34">
        <f t="shared" ref="N34:N35" si="60">I34-D34</f>
        <v>0</v>
      </c>
      <c r="O34" s="35">
        <f t="shared" ref="O34:O35" si="61">J34-E34</f>
        <v>0</v>
      </c>
      <c r="P34" s="34">
        <f t="shared" ref="P34:P35" si="62">K34-F34</f>
        <v>0</v>
      </c>
      <c r="Q34" s="34">
        <f t="shared" ref="Q34:Q35" si="63">L34-G34</f>
        <v>0</v>
      </c>
      <c r="R34" s="34">
        <f t="shared" ref="R34:R35" si="64">M34-H34</f>
        <v>0</v>
      </c>
    </row>
    <row r="35" spans="1:19" ht="24.75" customHeight="1" x14ac:dyDescent="0.25">
      <c r="B35" s="43"/>
      <c r="C35" s="53" t="s">
        <v>10</v>
      </c>
      <c r="D35" s="34">
        <v>1</v>
      </c>
      <c r="E35" s="35">
        <v>0.7</v>
      </c>
      <c r="F35" s="34">
        <v>700</v>
      </c>
      <c r="G35" s="34">
        <f t="shared" si="58"/>
        <v>700</v>
      </c>
      <c r="H35" s="34">
        <f t="shared" si="59"/>
        <v>8400</v>
      </c>
      <c r="I35" s="34">
        <v>1</v>
      </c>
      <c r="J35" s="35">
        <v>0.7</v>
      </c>
      <c r="K35" s="34">
        <v>700</v>
      </c>
      <c r="L35" s="34">
        <f t="shared" si="56"/>
        <v>700</v>
      </c>
      <c r="M35" s="34">
        <f t="shared" si="57"/>
        <v>8400</v>
      </c>
      <c r="N35" s="34">
        <f t="shared" si="60"/>
        <v>0</v>
      </c>
      <c r="O35" s="35">
        <f t="shared" si="61"/>
        <v>0</v>
      </c>
      <c r="P35" s="34">
        <f t="shared" si="62"/>
        <v>0</v>
      </c>
      <c r="Q35" s="34">
        <f t="shared" si="63"/>
        <v>0</v>
      </c>
      <c r="R35" s="34">
        <f t="shared" si="64"/>
        <v>0</v>
      </c>
    </row>
    <row r="36" spans="1:19" s="25" customFormat="1" ht="31.5" x14ac:dyDescent="0.25">
      <c r="A36" s="1"/>
      <c r="B36" s="28">
        <v>3</v>
      </c>
      <c r="C36" s="29" t="s">
        <v>26</v>
      </c>
      <c r="D36" s="30">
        <f>SUM(D37:D37)</f>
        <v>1</v>
      </c>
      <c r="E36" s="31"/>
      <c r="F36" s="30"/>
      <c r="G36" s="30">
        <f>SUM(G37:G37)</f>
        <v>2200</v>
      </c>
      <c r="H36" s="30">
        <f>SUM(H37:H37)</f>
        <v>26400</v>
      </c>
      <c r="I36" s="30">
        <f>SUM(I37:I37)</f>
        <v>1</v>
      </c>
      <c r="J36" s="31"/>
      <c r="K36" s="30"/>
      <c r="L36" s="30">
        <f>SUM(L37:L37)</f>
        <v>2200</v>
      </c>
      <c r="M36" s="30">
        <f>SUM(M37:M37)</f>
        <v>26400</v>
      </c>
      <c r="N36" s="30">
        <f t="shared" si="8"/>
        <v>0</v>
      </c>
      <c r="O36" s="31"/>
      <c r="P36" s="30"/>
      <c r="Q36" s="30">
        <f t="shared" si="4"/>
        <v>0</v>
      </c>
      <c r="R36" s="30">
        <f t="shared" si="5"/>
        <v>0</v>
      </c>
      <c r="S36" s="1"/>
    </row>
    <row r="37" spans="1:19" s="25" customFormat="1" ht="24.75" customHeight="1" thickBot="1" x14ac:dyDescent="0.3">
      <c r="A37" s="1"/>
      <c r="B37" s="44"/>
      <c r="C37" s="45" t="s">
        <v>3</v>
      </c>
      <c r="D37" s="46">
        <v>1</v>
      </c>
      <c r="E37" s="47">
        <v>2.2000000000000002</v>
      </c>
      <c r="F37" s="46">
        <v>2200</v>
      </c>
      <c r="G37" s="46">
        <f t="shared" ref="G37" si="65">F37*D37</f>
        <v>2200</v>
      </c>
      <c r="H37" s="46">
        <f>G37*12</f>
        <v>26400</v>
      </c>
      <c r="I37" s="46">
        <v>1</v>
      </c>
      <c r="J37" s="47">
        <v>2.2000000000000002</v>
      </c>
      <c r="K37" s="46">
        <v>2200</v>
      </c>
      <c r="L37" s="46">
        <f t="shared" ref="L37" si="66">K37*I37</f>
        <v>2200</v>
      </c>
      <c r="M37" s="46">
        <f>L37*12</f>
        <v>26400</v>
      </c>
      <c r="N37" s="46">
        <f t="shared" si="8"/>
        <v>0</v>
      </c>
      <c r="O37" s="47">
        <f t="shared" si="11"/>
        <v>0</v>
      </c>
      <c r="P37" s="46">
        <f t="shared" si="12"/>
        <v>0</v>
      </c>
      <c r="Q37" s="46">
        <f t="shared" si="4"/>
        <v>0</v>
      </c>
      <c r="R37" s="46">
        <f t="shared" si="5"/>
        <v>0</v>
      </c>
      <c r="S37" s="1"/>
    </row>
    <row r="38" spans="1:19" s="6" customFormat="1" ht="39" customHeight="1" thickBot="1" x14ac:dyDescent="0.3">
      <c r="B38" s="21" t="s">
        <v>12</v>
      </c>
      <c r="C38" s="71" t="s">
        <v>45</v>
      </c>
      <c r="D38" s="70">
        <f>D39+D41+D46+D40</f>
        <v>13</v>
      </c>
      <c r="E38" s="70"/>
      <c r="F38" s="70"/>
      <c r="G38" s="70">
        <f t="shared" ref="G38:H38" si="67">G39+G41+G46+G40</f>
        <v>24200</v>
      </c>
      <c r="H38" s="70">
        <f t="shared" si="67"/>
        <v>290400</v>
      </c>
      <c r="I38" s="70">
        <f>I39+I40+I41+I46</f>
        <v>13</v>
      </c>
      <c r="J38" s="70"/>
      <c r="K38" s="70"/>
      <c r="L38" s="70">
        <f t="shared" ref="L38:M38" si="68">L39+L40+L41+L46</f>
        <v>24200</v>
      </c>
      <c r="M38" s="70">
        <f t="shared" si="68"/>
        <v>290400</v>
      </c>
      <c r="N38" s="70">
        <f t="shared" si="8"/>
        <v>0</v>
      </c>
      <c r="O38" s="70"/>
      <c r="P38" s="70"/>
      <c r="Q38" s="70">
        <f t="shared" si="4"/>
        <v>0</v>
      </c>
      <c r="R38" s="70">
        <f t="shared" si="5"/>
        <v>0</v>
      </c>
    </row>
    <row r="39" spans="1:19" ht="24.75" customHeight="1" x14ac:dyDescent="0.25">
      <c r="B39" s="48"/>
      <c r="C39" s="72" t="s">
        <v>5</v>
      </c>
      <c r="D39" s="73">
        <v>1</v>
      </c>
      <c r="E39" s="74">
        <v>4.4000000000000004</v>
      </c>
      <c r="F39" s="73">
        <v>4400</v>
      </c>
      <c r="G39" s="73">
        <f t="shared" ref="G39" si="69">F39*D39</f>
        <v>4400</v>
      </c>
      <c r="H39" s="73">
        <f>G39*12</f>
        <v>52800</v>
      </c>
      <c r="I39" s="73">
        <v>1</v>
      </c>
      <c r="J39" s="74">
        <v>4.4000000000000004</v>
      </c>
      <c r="K39" s="73">
        <v>4400</v>
      </c>
      <c r="L39" s="73">
        <f t="shared" ref="L39" si="70">K39*I39</f>
        <v>4400</v>
      </c>
      <c r="M39" s="73">
        <f>L39*12</f>
        <v>52800</v>
      </c>
      <c r="N39" s="73">
        <f t="shared" si="8"/>
        <v>0</v>
      </c>
      <c r="O39" s="74">
        <f t="shared" si="11"/>
        <v>0</v>
      </c>
      <c r="P39" s="73">
        <f t="shared" si="12"/>
        <v>0</v>
      </c>
      <c r="Q39" s="73">
        <f t="shared" si="4"/>
        <v>0</v>
      </c>
      <c r="R39" s="73">
        <f t="shared" si="5"/>
        <v>0</v>
      </c>
    </row>
    <row r="40" spans="1:19" ht="24.75" customHeight="1" x14ac:dyDescent="0.25">
      <c r="B40" s="48"/>
      <c r="C40" s="72" t="s">
        <v>27</v>
      </c>
      <c r="D40" s="73">
        <v>1</v>
      </c>
      <c r="E40" s="74">
        <v>2.8</v>
      </c>
      <c r="F40" s="73">
        <v>2800</v>
      </c>
      <c r="G40" s="73">
        <f t="shared" ref="G40" si="71">F40*D40</f>
        <v>2800</v>
      </c>
      <c r="H40" s="73">
        <f>G40*12</f>
        <v>33600</v>
      </c>
      <c r="I40" s="73">
        <v>1</v>
      </c>
      <c r="J40" s="74">
        <v>2.8</v>
      </c>
      <c r="K40" s="73">
        <v>2800</v>
      </c>
      <c r="L40" s="73">
        <f t="shared" ref="L40" si="72">K40*I40</f>
        <v>2800</v>
      </c>
      <c r="M40" s="73">
        <f>L40*12</f>
        <v>33600</v>
      </c>
      <c r="N40" s="73">
        <f t="shared" ref="N40" si="73">I40-D40</f>
        <v>0</v>
      </c>
      <c r="O40" s="74">
        <f t="shared" ref="O40" si="74">J40-E40</f>
        <v>0</v>
      </c>
      <c r="P40" s="73">
        <f t="shared" ref="P40" si="75">K40-F40</f>
        <v>0</v>
      </c>
      <c r="Q40" s="73">
        <f t="shared" ref="Q40" si="76">L40-G40</f>
        <v>0</v>
      </c>
      <c r="R40" s="73">
        <f t="shared" ref="R40" si="77">M40-H40</f>
        <v>0</v>
      </c>
    </row>
    <row r="41" spans="1:19" s="49" customFormat="1" ht="18" customHeight="1" x14ac:dyDescent="0.25">
      <c r="A41" s="39"/>
      <c r="B41" s="37">
        <v>1</v>
      </c>
      <c r="C41" s="29" t="s">
        <v>44</v>
      </c>
      <c r="D41" s="30">
        <f>SUM(D42:D45)</f>
        <v>6</v>
      </c>
      <c r="E41" s="30"/>
      <c r="F41" s="30"/>
      <c r="G41" s="30">
        <f t="shared" ref="G41:H41" si="78">SUM(G42:G45)</f>
        <v>9800</v>
      </c>
      <c r="H41" s="30">
        <f t="shared" si="78"/>
        <v>117600</v>
      </c>
      <c r="I41" s="30">
        <f>SUM(I42:I45)</f>
        <v>6</v>
      </c>
      <c r="J41" s="31"/>
      <c r="K41" s="30"/>
      <c r="L41" s="30">
        <f>SUM(L42:L45)</f>
        <v>9800</v>
      </c>
      <c r="M41" s="30">
        <f>SUM(M42:M45)</f>
        <v>117600</v>
      </c>
      <c r="N41" s="30">
        <f t="shared" si="8"/>
        <v>0</v>
      </c>
      <c r="O41" s="31"/>
      <c r="P41" s="30"/>
      <c r="Q41" s="30">
        <f t="shared" si="4"/>
        <v>0</v>
      </c>
      <c r="R41" s="30">
        <f t="shared" si="5"/>
        <v>0</v>
      </c>
      <c r="S41" s="39"/>
    </row>
    <row r="42" spans="1:19" ht="24.75" customHeight="1" x14ac:dyDescent="0.25">
      <c r="B42" s="50"/>
      <c r="C42" s="45" t="s">
        <v>9</v>
      </c>
      <c r="D42" s="46">
        <v>1</v>
      </c>
      <c r="E42" s="47">
        <v>2.5</v>
      </c>
      <c r="F42" s="46">
        <v>2500</v>
      </c>
      <c r="G42" s="46">
        <f t="shared" ref="G42" si="79">F42*D42</f>
        <v>2500</v>
      </c>
      <c r="H42" s="46">
        <f t="shared" ref="H42" si="80">G42*12</f>
        <v>30000</v>
      </c>
      <c r="I42" s="46">
        <v>1</v>
      </c>
      <c r="J42" s="47">
        <v>2.5</v>
      </c>
      <c r="K42" s="46">
        <v>2500</v>
      </c>
      <c r="L42" s="46">
        <f t="shared" ref="L42:L45" si="81">K42*I42</f>
        <v>2500</v>
      </c>
      <c r="M42" s="46">
        <f t="shared" ref="M42:M45" si="82">L42*12</f>
        <v>30000</v>
      </c>
      <c r="N42" s="46">
        <f t="shared" si="8"/>
        <v>0</v>
      </c>
      <c r="O42" s="47">
        <f t="shared" si="11"/>
        <v>0</v>
      </c>
      <c r="P42" s="46">
        <f t="shared" si="12"/>
        <v>0</v>
      </c>
      <c r="Q42" s="46">
        <f t="shared" si="4"/>
        <v>0</v>
      </c>
      <c r="R42" s="46">
        <f t="shared" si="5"/>
        <v>0</v>
      </c>
    </row>
    <row r="43" spans="1:19" ht="24.75" customHeight="1" x14ac:dyDescent="0.25">
      <c r="B43" s="63"/>
      <c r="C43" s="53" t="s">
        <v>28</v>
      </c>
      <c r="D43" s="64">
        <v>1</v>
      </c>
      <c r="E43" s="65">
        <v>1.9</v>
      </c>
      <c r="F43" s="64">
        <v>1900</v>
      </c>
      <c r="G43" s="90">
        <f t="shared" ref="G43:G45" si="83">F43*D43</f>
        <v>1900</v>
      </c>
      <c r="H43" s="90">
        <f t="shared" ref="H43:H45" si="84">G43*12</f>
        <v>22800</v>
      </c>
      <c r="I43" s="64">
        <v>1</v>
      </c>
      <c r="J43" s="65">
        <v>1.9</v>
      </c>
      <c r="K43" s="64">
        <v>1900</v>
      </c>
      <c r="L43" s="64">
        <f t="shared" ref="L43" si="85">K43*I43</f>
        <v>1900</v>
      </c>
      <c r="M43" s="64">
        <f t="shared" ref="M43" si="86">L43*12</f>
        <v>22800</v>
      </c>
      <c r="N43" s="64">
        <f t="shared" ref="N43" si="87">I43-D43</f>
        <v>0</v>
      </c>
      <c r="O43" s="65">
        <f t="shared" ref="O43" si="88">J43-E43</f>
        <v>0</v>
      </c>
      <c r="P43" s="64">
        <f t="shared" ref="P43" si="89">K43-F43</f>
        <v>0</v>
      </c>
      <c r="Q43" s="64">
        <f t="shared" ref="Q43" si="90">L43-G43</f>
        <v>0</v>
      </c>
      <c r="R43" s="64">
        <f t="shared" ref="R43" si="91">M43-H43</f>
        <v>0</v>
      </c>
    </row>
    <row r="44" spans="1:19" s="1" customFormat="1" ht="24.75" customHeight="1" x14ac:dyDescent="0.25">
      <c r="B44" s="51"/>
      <c r="C44" s="36" t="s">
        <v>6</v>
      </c>
      <c r="D44" s="23">
        <v>3</v>
      </c>
      <c r="E44" s="76">
        <v>1.5</v>
      </c>
      <c r="F44" s="75">
        <v>1500</v>
      </c>
      <c r="G44" s="55">
        <f t="shared" si="83"/>
        <v>4500</v>
      </c>
      <c r="H44" s="55">
        <f t="shared" si="84"/>
        <v>54000</v>
      </c>
      <c r="I44" s="23">
        <v>3</v>
      </c>
      <c r="J44" s="76">
        <v>1.5</v>
      </c>
      <c r="K44" s="75">
        <v>1500</v>
      </c>
      <c r="L44" s="23">
        <f t="shared" si="81"/>
        <v>4500</v>
      </c>
      <c r="M44" s="75">
        <f t="shared" si="82"/>
        <v>54000</v>
      </c>
      <c r="N44" s="75">
        <f t="shared" si="8"/>
        <v>0</v>
      </c>
      <c r="O44" s="24">
        <f t="shared" si="11"/>
        <v>0</v>
      </c>
      <c r="P44" s="75">
        <f t="shared" si="12"/>
        <v>0</v>
      </c>
      <c r="Q44" s="23">
        <f t="shared" si="4"/>
        <v>0</v>
      </c>
      <c r="R44" s="75">
        <f t="shared" si="5"/>
        <v>0</v>
      </c>
    </row>
    <row r="45" spans="1:19" ht="24.75" customHeight="1" x14ac:dyDescent="0.25">
      <c r="B45" s="63"/>
      <c r="C45" s="53" t="s">
        <v>10</v>
      </c>
      <c r="D45" s="77">
        <v>1</v>
      </c>
      <c r="E45" s="65">
        <v>0.9</v>
      </c>
      <c r="F45" s="64">
        <v>900</v>
      </c>
      <c r="G45" s="34">
        <f t="shared" si="83"/>
        <v>900</v>
      </c>
      <c r="H45" s="34">
        <f t="shared" si="84"/>
        <v>10800</v>
      </c>
      <c r="I45" s="77">
        <v>1</v>
      </c>
      <c r="J45" s="65">
        <v>0.9</v>
      </c>
      <c r="K45" s="64">
        <v>900</v>
      </c>
      <c r="L45" s="77">
        <f t="shared" si="81"/>
        <v>900</v>
      </c>
      <c r="M45" s="64">
        <f t="shared" si="82"/>
        <v>10800</v>
      </c>
      <c r="N45" s="64">
        <f t="shared" ref="N45" si="92">I45-D45</f>
        <v>0</v>
      </c>
      <c r="O45" s="78">
        <f t="shared" ref="O45" si="93">J45-E45</f>
        <v>0</v>
      </c>
      <c r="P45" s="64">
        <f t="shared" ref="P45" si="94">K45-F45</f>
        <v>0</v>
      </c>
      <c r="Q45" s="77">
        <f t="shared" ref="Q45" si="95">L45-G45</f>
        <v>0</v>
      </c>
      <c r="R45" s="64">
        <f t="shared" ref="R45" si="96">M45-H45</f>
        <v>0</v>
      </c>
    </row>
    <row r="46" spans="1:19" s="39" customFormat="1" ht="31.5" x14ac:dyDescent="0.25">
      <c r="B46" s="37">
        <v>2</v>
      </c>
      <c r="C46" s="29" t="s">
        <v>13</v>
      </c>
      <c r="D46" s="30">
        <f>SUM(D47:D50)</f>
        <v>5</v>
      </c>
      <c r="E46" s="30"/>
      <c r="F46" s="30"/>
      <c r="G46" s="30">
        <f t="shared" ref="G46:H46" si="97">SUM(G47:G50)</f>
        <v>7200</v>
      </c>
      <c r="H46" s="30">
        <f t="shared" si="97"/>
        <v>86400</v>
      </c>
      <c r="I46" s="30">
        <f>SUM(I47:I50)</f>
        <v>5</v>
      </c>
      <c r="J46" s="31"/>
      <c r="K46" s="30"/>
      <c r="L46" s="30">
        <f>SUM(L47:L50)</f>
        <v>7200</v>
      </c>
      <c r="M46" s="30">
        <f>SUM(M47:M50)</f>
        <v>86400</v>
      </c>
      <c r="N46" s="30">
        <f t="shared" si="8"/>
        <v>0</v>
      </c>
      <c r="O46" s="31"/>
      <c r="P46" s="30"/>
      <c r="Q46" s="30">
        <f t="shared" si="4"/>
        <v>0</v>
      </c>
      <c r="R46" s="30">
        <f t="shared" si="5"/>
        <v>0</v>
      </c>
    </row>
    <row r="47" spans="1:19" ht="24.75" customHeight="1" x14ac:dyDescent="0.25">
      <c r="B47" s="50"/>
      <c r="C47" s="45" t="s">
        <v>9</v>
      </c>
      <c r="D47" s="46">
        <v>1</v>
      </c>
      <c r="E47" s="47">
        <v>2.2000000000000002</v>
      </c>
      <c r="F47" s="46">
        <v>2200</v>
      </c>
      <c r="G47" s="90">
        <f t="shared" ref="G47" si="98">F47*D47</f>
        <v>2200</v>
      </c>
      <c r="H47" s="90">
        <f t="shared" ref="H47" si="99">G47*12</f>
        <v>26400</v>
      </c>
      <c r="I47" s="46">
        <v>1</v>
      </c>
      <c r="J47" s="47">
        <v>2.2000000000000002</v>
      </c>
      <c r="K47" s="46">
        <v>2200</v>
      </c>
      <c r="L47" s="46">
        <f t="shared" ref="L47:L50" si="100">K47*I47</f>
        <v>2200</v>
      </c>
      <c r="M47" s="46">
        <f t="shared" ref="M47:M50" si="101">L47*12</f>
        <v>26400</v>
      </c>
      <c r="N47" s="46">
        <f t="shared" si="8"/>
        <v>0</v>
      </c>
      <c r="O47" s="47">
        <f t="shared" si="11"/>
        <v>0</v>
      </c>
      <c r="P47" s="46">
        <f t="shared" si="12"/>
        <v>0</v>
      </c>
      <c r="Q47" s="46">
        <f t="shared" si="4"/>
        <v>0</v>
      </c>
      <c r="R47" s="46">
        <f t="shared" si="5"/>
        <v>0</v>
      </c>
    </row>
    <row r="48" spans="1:19" ht="24.75" customHeight="1" x14ac:dyDescent="0.25">
      <c r="B48" s="63"/>
      <c r="C48" s="53" t="s">
        <v>6</v>
      </c>
      <c r="D48" s="64">
        <v>1</v>
      </c>
      <c r="E48" s="65">
        <v>1.5</v>
      </c>
      <c r="F48" s="64">
        <v>1500</v>
      </c>
      <c r="G48" s="55">
        <f t="shared" ref="G48:G50" si="102">F48*D48</f>
        <v>1500</v>
      </c>
      <c r="H48" s="55">
        <f t="shared" ref="H48:H50" si="103">G48*12</f>
        <v>18000</v>
      </c>
      <c r="I48" s="64">
        <v>1</v>
      </c>
      <c r="J48" s="65">
        <v>1.5</v>
      </c>
      <c r="K48" s="64">
        <v>1500</v>
      </c>
      <c r="L48" s="64">
        <f t="shared" si="100"/>
        <v>1500</v>
      </c>
      <c r="M48" s="64">
        <f t="shared" si="101"/>
        <v>18000</v>
      </c>
      <c r="N48" s="64">
        <f t="shared" ref="N48" si="104">I48-D48</f>
        <v>0</v>
      </c>
      <c r="O48" s="65">
        <f t="shared" ref="O48" si="105">J48-E48</f>
        <v>0</v>
      </c>
      <c r="P48" s="64">
        <f t="shared" ref="P48" si="106">K48-F48</f>
        <v>0</v>
      </c>
      <c r="Q48" s="64">
        <f t="shared" ref="Q48" si="107">L48-G48</f>
        <v>0</v>
      </c>
      <c r="R48" s="64">
        <f t="shared" ref="R48" si="108">M48-H48</f>
        <v>0</v>
      </c>
    </row>
    <row r="49" spans="1:19" s="1" customFormat="1" ht="24.75" customHeight="1" x14ac:dyDescent="0.25">
      <c r="B49" s="51"/>
      <c r="C49" s="36" t="s">
        <v>6</v>
      </c>
      <c r="D49" s="75">
        <v>2</v>
      </c>
      <c r="E49" s="76">
        <v>1.3</v>
      </c>
      <c r="F49" s="75">
        <v>1300</v>
      </c>
      <c r="G49" s="55">
        <f t="shared" si="102"/>
        <v>2600</v>
      </c>
      <c r="H49" s="55">
        <f t="shared" si="103"/>
        <v>31200</v>
      </c>
      <c r="I49" s="75">
        <v>2</v>
      </c>
      <c r="J49" s="76">
        <v>1.3</v>
      </c>
      <c r="K49" s="75">
        <v>1300</v>
      </c>
      <c r="L49" s="75">
        <f t="shared" si="100"/>
        <v>2600</v>
      </c>
      <c r="M49" s="75">
        <f t="shared" si="101"/>
        <v>31200</v>
      </c>
      <c r="N49" s="75">
        <f t="shared" si="8"/>
        <v>0</v>
      </c>
      <c r="O49" s="76">
        <f t="shared" si="11"/>
        <v>0</v>
      </c>
      <c r="P49" s="75">
        <f t="shared" si="12"/>
        <v>0</v>
      </c>
      <c r="Q49" s="75">
        <f t="shared" si="4"/>
        <v>0</v>
      </c>
      <c r="R49" s="75">
        <f t="shared" si="5"/>
        <v>0</v>
      </c>
    </row>
    <row r="50" spans="1:19" s="1" customFormat="1" ht="24.75" customHeight="1" thickBot="1" x14ac:dyDescent="0.3">
      <c r="B50" s="51"/>
      <c r="C50" s="36" t="s">
        <v>10</v>
      </c>
      <c r="D50" s="64">
        <v>1</v>
      </c>
      <c r="E50" s="80">
        <v>0.9</v>
      </c>
      <c r="F50" s="79">
        <v>900</v>
      </c>
      <c r="G50" s="34">
        <f t="shared" si="102"/>
        <v>900</v>
      </c>
      <c r="H50" s="34">
        <f t="shared" si="103"/>
        <v>10800</v>
      </c>
      <c r="I50" s="64">
        <v>1</v>
      </c>
      <c r="J50" s="80">
        <v>0.9</v>
      </c>
      <c r="K50" s="79">
        <v>900</v>
      </c>
      <c r="L50" s="64">
        <f t="shared" si="100"/>
        <v>900</v>
      </c>
      <c r="M50" s="79">
        <f t="shared" si="101"/>
        <v>10800</v>
      </c>
      <c r="N50" s="79">
        <f t="shared" ref="N50" si="109">I50-D50</f>
        <v>0</v>
      </c>
      <c r="O50" s="65">
        <f t="shared" ref="O50" si="110">J50-E50</f>
        <v>0</v>
      </c>
      <c r="P50" s="79">
        <f t="shared" ref="P50" si="111">K50-F50</f>
        <v>0</v>
      </c>
      <c r="Q50" s="64">
        <f t="shared" ref="Q50" si="112">L50-G50</f>
        <v>0</v>
      </c>
      <c r="R50" s="79">
        <f t="shared" ref="R50" si="113">M50-H50</f>
        <v>0</v>
      </c>
    </row>
    <row r="51" spans="1:19" s="6" customFormat="1" ht="36.75" customHeight="1" thickBot="1" x14ac:dyDescent="0.3">
      <c r="B51" s="21" t="s">
        <v>14</v>
      </c>
      <c r="C51" s="71" t="s">
        <v>39</v>
      </c>
      <c r="D51" s="81">
        <f>D52+D53+D54+D58+D61</f>
        <v>15</v>
      </c>
      <c r="E51" s="81"/>
      <c r="F51" s="81"/>
      <c r="G51" s="81">
        <f t="shared" ref="G51:H51" si="114">G52+G53+G54+G58+G61</f>
        <v>26900</v>
      </c>
      <c r="H51" s="81">
        <f t="shared" si="114"/>
        <v>322800</v>
      </c>
      <c r="I51" s="81">
        <f>I52+I53+I54+I58+I61</f>
        <v>15</v>
      </c>
      <c r="J51" s="81"/>
      <c r="K51" s="81"/>
      <c r="L51" s="81">
        <f t="shared" ref="L51:M51" si="115">L52+L53+L54+L58+L61</f>
        <v>26900</v>
      </c>
      <c r="M51" s="81">
        <f t="shared" si="115"/>
        <v>322800</v>
      </c>
      <c r="N51" s="81">
        <f t="shared" si="8"/>
        <v>0</v>
      </c>
      <c r="O51" s="81"/>
      <c r="P51" s="81"/>
      <c r="Q51" s="81">
        <f t="shared" si="4"/>
        <v>0</v>
      </c>
      <c r="R51" s="81">
        <f t="shared" si="5"/>
        <v>0</v>
      </c>
    </row>
    <row r="52" spans="1:19" s="1" customFormat="1" ht="24.75" customHeight="1" x14ac:dyDescent="0.25">
      <c r="B52" s="52"/>
      <c r="C52" s="53" t="s">
        <v>5</v>
      </c>
      <c r="D52" s="34">
        <v>1</v>
      </c>
      <c r="E52" s="35">
        <v>3.8</v>
      </c>
      <c r="F52" s="34">
        <v>3800</v>
      </c>
      <c r="G52" s="34">
        <f t="shared" ref="G52:G53" si="116">F52*D52</f>
        <v>3800</v>
      </c>
      <c r="H52" s="34">
        <f t="shared" ref="H52:H53" si="117">G52*12</f>
        <v>45600</v>
      </c>
      <c r="I52" s="34">
        <v>1</v>
      </c>
      <c r="J52" s="35">
        <v>3.8</v>
      </c>
      <c r="K52" s="34">
        <v>3800</v>
      </c>
      <c r="L52" s="34">
        <f t="shared" ref="L52:L53" si="118">K52*I52</f>
        <v>3800</v>
      </c>
      <c r="M52" s="34">
        <f t="shared" ref="M52:M53" si="119">L52*12</f>
        <v>45600</v>
      </c>
      <c r="N52" s="34">
        <f t="shared" si="8"/>
        <v>0</v>
      </c>
      <c r="O52" s="35">
        <f t="shared" si="11"/>
        <v>0</v>
      </c>
      <c r="P52" s="34">
        <f t="shared" si="12"/>
        <v>0</v>
      </c>
      <c r="Q52" s="34">
        <f t="shared" si="4"/>
        <v>0</v>
      </c>
      <c r="R52" s="34">
        <f t="shared" si="5"/>
        <v>0</v>
      </c>
    </row>
    <row r="53" spans="1:19" s="1" customFormat="1" ht="24.75" customHeight="1" x14ac:dyDescent="0.25">
      <c r="B53" s="54"/>
      <c r="C53" s="36" t="s">
        <v>27</v>
      </c>
      <c r="D53" s="55">
        <v>1</v>
      </c>
      <c r="E53" s="56">
        <v>3.2</v>
      </c>
      <c r="F53" s="55">
        <v>3200</v>
      </c>
      <c r="G53" s="55">
        <f t="shared" si="116"/>
        <v>3200</v>
      </c>
      <c r="H53" s="55">
        <f t="shared" si="117"/>
        <v>38400</v>
      </c>
      <c r="I53" s="55">
        <v>1</v>
      </c>
      <c r="J53" s="56">
        <v>3.2</v>
      </c>
      <c r="K53" s="55">
        <v>3200</v>
      </c>
      <c r="L53" s="55">
        <f t="shared" si="118"/>
        <v>3200</v>
      </c>
      <c r="M53" s="55">
        <f t="shared" si="119"/>
        <v>38400</v>
      </c>
      <c r="N53" s="55">
        <f t="shared" si="8"/>
        <v>0</v>
      </c>
      <c r="O53" s="56">
        <f t="shared" si="11"/>
        <v>0</v>
      </c>
      <c r="P53" s="55">
        <f t="shared" si="12"/>
        <v>0</v>
      </c>
      <c r="Q53" s="55">
        <f t="shared" si="4"/>
        <v>0</v>
      </c>
      <c r="R53" s="55">
        <f t="shared" si="5"/>
        <v>0</v>
      </c>
    </row>
    <row r="54" spans="1:19" s="1" customFormat="1" ht="43.5" customHeight="1" x14ac:dyDescent="0.25">
      <c r="B54" s="28">
        <v>1</v>
      </c>
      <c r="C54" s="29" t="s">
        <v>18</v>
      </c>
      <c r="D54" s="30">
        <f>SUM(D55:D57)</f>
        <v>3</v>
      </c>
      <c r="E54" s="30"/>
      <c r="F54" s="30"/>
      <c r="G54" s="30">
        <f t="shared" ref="G54:H54" si="120">SUM(G55:G57)</f>
        <v>5400</v>
      </c>
      <c r="H54" s="30">
        <f t="shared" si="120"/>
        <v>64800</v>
      </c>
      <c r="I54" s="30">
        <f>SUM(I55:I57)</f>
        <v>3</v>
      </c>
      <c r="J54" s="31"/>
      <c r="K54" s="30"/>
      <c r="L54" s="30">
        <f>SUM(L55:L57)</f>
        <v>5400</v>
      </c>
      <c r="M54" s="30">
        <f>SUM(M55:M57)</f>
        <v>64800</v>
      </c>
      <c r="N54" s="30">
        <f t="shared" si="8"/>
        <v>0</v>
      </c>
      <c r="O54" s="31"/>
      <c r="P54" s="30"/>
      <c r="Q54" s="30">
        <f t="shared" si="4"/>
        <v>0</v>
      </c>
      <c r="R54" s="30">
        <f t="shared" si="5"/>
        <v>0</v>
      </c>
    </row>
    <row r="55" spans="1:19" s="1" customFormat="1" ht="24.75" customHeight="1" x14ac:dyDescent="0.25">
      <c r="B55" s="54"/>
      <c r="C55" s="36" t="s">
        <v>3</v>
      </c>
      <c r="D55" s="55">
        <v>1</v>
      </c>
      <c r="E55" s="56">
        <v>2.2000000000000002</v>
      </c>
      <c r="F55" s="55">
        <v>2200</v>
      </c>
      <c r="G55" s="55">
        <f t="shared" ref="G55:G56" si="121">F55*D55</f>
        <v>2200</v>
      </c>
      <c r="H55" s="55">
        <f t="shared" ref="H55:H56" si="122">G55*12</f>
        <v>26400</v>
      </c>
      <c r="I55" s="55">
        <v>1</v>
      </c>
      <c r="J55" s="56">
        <v>2.2000000000000002</v>
      </c>
      <c r="K55" s="55">
        <v>2200</v>
      </c>
      <c r="L55" s="55">
        <f t="shared" ref="L55:L57" si="123">K55*I55</f>
        <v>2200</v>
      </c>
      <c r="M55" s="55">
        <f t="shared" ref="M55:M57" si="124">L55*12</f>
        <v>26400</v>
      </c>
      <c r="N55" s="55">
        <f t="shared" si="8"/>
        <v>0</v>
      </c>
      <c r="O55" s="56">
        <f t="shared" si="11"/>
        <v>0</v>
      </c>
      <c r="P55" s="55">
        <f t="shared" si="12"/>
        <v>0</v>
      </c>
      <c r="Q55" s="55">
        <f t="shared" si="4"/>
        <v>0</v>
      </c>
      <c r="R55" s="55">
        <f t="shared" si="5"/>
        <v>0</v>
      </c>
    </row>
    <row r="56" spans="1:19" s="1" customFormat="1" ht="24.75" customHeight="1" x14ac:dyDescent="0.25">
      <c r="B56" s="54"/>
      <c r="C56" s="36" t="s">
        <v>28</v>
      </c>
      <c r="D56" s="55">
        <v>1</v>
      </c>
      <c r="E56" s="56">
        <v>1.9</v>
      </c>
      <c r="F56" s="55">
        <v>1900</v>
      </c>
      <c r="G56" s="55">
        <f t="shared" si="121"/>
        <v>1900</v>
      </c>
      <c r="H56" s="55">
        <f t="shared" si="122"/>
        <v>22800</v>
      </c>
      <c r="I56" s="55">
        <v>1</v>
      </c>
      <c r="J56" s="56">
        <v>1.9</v>
      </c>
      <c r="K56" s="55">
        <v>1900</v>
      </c>
      <c r="L56" s="55">
        <f t="shared" si="123"/>
        <v>1900</v>
      </c>
      <c r="M56" s="55">
        <f t="shared" si="124"/>
        <v>22800</v>
      </c>
      <c r="N56" s="55">
        <f t="shared" si="8"/>
        <v>0</v>
      </c>
      <c r="O56" s="56">
        <f t="shared" si="11"/>
        <v>0</v>
      </c>
      <c r="P56" s="55">
        <f t="shared" si="12"/>
        <v>0</v>
      </c>
      <c r="Q56" s="55">
        <f t="shared" si="4"/>
        <v>0</v>
      </c>
      <c r="R56" s="55">
        <f t="shared" si="5"/>
        <v>0</v>
      </c>
    </row>
    <row r="57" spans="1:19" s="1" customFormat="1" ht="24.75" customHeight="1" x14ac:dyDescent="0.25">
      <c r="B57" s="32"/>
      <c r="C57" s="33" t="s">
        <v>6</v>
      </c>
      <c r="D57" s="64">
        <v>1</v>
      </c>
      <c r="E57" s="65">
        <v>1.3</v>
      </c>
      <c r="F57" s="64">
        <v>1300</v>
      </c>
      <c r="G57" s="55">
        <f t="shared" ref="G57" si="125">F57*D57</f>
        <v>1300</v>
      </c>
      <c r="H57" s="55">
        <f t="shared" ref="H57" si="126">G57*12</f>
        <v>15600</v>
      </c>
      <c r="I57" s="64">
        <v>1</v>
      </c>
      <c r="J57" s="65">
        <v>1.3</v>
      </c>
      <c r="K57" s="64">
        <v>1300</v>
      </c>
      <c r="L57" s="64">
        <f t="shared" si="123"/>
        <v>1300</v>
      </c>
      <c r="M57" s="64">
        <f t="shared" si="124"/>
        <v>15600</v>
      </c>
      <c r="N57" s="64">
        <f t="shared" ref="N57" si="127">I57-D57</f>
        <v>0</v>
      </c>
      <c r="O57" s="65">
        <f t="shared" ref="O57" si="128">J57-E57</f>
        <v>0</v>
      </c>
      <c r="P57" s="64">
        <f t="shared" ref="P57" si="129">K57-F57</f>
        <v>0</v>
      </c>
      <c r="Q57" s="64">
        <f t="shared" ref="Q57" si="130">L57-G57</f>
        <v>0</v>
      </c>
      <c r="R57" s="64">
        <f t="shared" ref="R57" si="131">M57-H57</f>
        <v>0</v>
      </c>
    </row>
    <row r="58" spans="1:19" s="1" customFormat="1" ht="31.5" x14ac:dyDescent="0.25">
      <c r="B58" s="28">
        <v>2</v>
      </c>
      <c r="C58" s="29" t="s">
        <v>29</v>
      </c>
      <c r="D58" s="30">
        <f>SUM(D59:D60)</f>
        <v>5</v>
      </c>
      <c r="E58" s="31"/>
      <c r="F58" s="30"/>
      <c r="G58" s="30">
        <f t="shared" ref="G58:H58" si="132">SUM(G59:G60)</f>
        <v>7400</v>
      </c>
      <c r="H58" s="30">
        <f t="shared" si="132"/>
        <v>88800</v>
      </c>
      <c r="I58" s="30">
        <f>SUM(I59:I60)</f>
        <v>5</v>
      </c>
      <c r="J58" s="31"/>
      <c r="K58" s="30"/>
      <c r="L58" s="30">
        <f t="shared" ref="L58:M58" si="133">SUM(L59:L60)</f>
        <v>7400</v>
      </c>
      <c r="M58" s="30">
        <f t="shared" si="133"/>
        <v>88800</v>
      </c>
      <c r="N58" s="30">
        <f t="shared" si="8"/>
        <v>0</v>
      </c>
      <c r="O58" s="31"/>
      <c r="P58" s="30"/>
      <c r="Q58" s="30">
        <f t="shared" si="4"/>
        <v>0</v>
      </c>
      <c r="R58" s="30">
        <f t="shared" si="5"/>
        <v>0</v>
      </c>
    </row>
    <row r="59" spans="1:19" s="1" customFormat="1" ht="24.75" customHeight="1" x14ac:dyDescent="0.25">
      <c r="B59" s="54"/>
      <c r="C59" s="36" t="s">
        <v>3</v>
      </c>
      <c r="D59" s="55">
        <v>1</v>
      </c>
      <c r="E59" s="56">
        <v>2.2000000000000002</v>
      </c>
      <c r="F59" s="55">
        <v>2200</v>
      </c>
      <c r="G59" s="55">
        <f t="shared" ref="G59:G60" si="134">F59*D59</f>
        <v>2200</v>
      </c>
      <c r="H59" s="55">
        <f t="shared" ref="H59:H60" si="135">G59*12</f>
        <v>26400</v>
      </c>
      <c r="I59" s="55">
        <v>1</v>
      </c>
      <c r="J59" s="56">
        <v>2.2000000000000002</v>
      </c>
      <c r="K59" s="55">
        <v>2200</v>
      </c>
      <c r="L59" s="55">
        <f t="shared" ref="L59:L60" si="136">K59*I59</f>
        <v>2200</v>
      </c>
      <c r="M59" s="55">
        <f t="shared" ref="M59:M60" si="137">L59*12</f>
        <v>26400</v>
      </c>
      <c r="N59" s="55">
        <f t="shared" si="8"/>
        <v>0</v>
      </c>
      <c r="O59" s="56">
        <f t="shared" si="11"/>
        <v>0</v>
      </c>
      <c r="P59" s="55">
        <f t="shared" si="12"/>
        <v>0</v>
      </c>
      <c r="Q59" s="55">
        <f t="shared" si="4"/>
        <v>0</v>
      </c>
      <c r="R59" s="55">
        <f t="shared" si="5"/>
        <v>0</v>
      </c>
    </row>
    <row r="60" spans="1:19" s="1" customFormat="1" ht="24.75" customHeight="1" x14ac:dyDescent="0.25">
      <c r="B60" s="54"/>
      <c r="C60" s="36" t="s">
        <v>6</v>
      </c>
      <c r="D60" s="55">
        <v>4</v>
      </c>
      <c r="E60" s="56">
        <v>1.3</v>
      </c>
      <c r="F60" s="55">
        <v>1300</v>
      </c>
      <c r="G60" s="55">
        <f t="shared" si="134"/>
        <v>5200</v>
      </c>
      <c r="H60" s="55">
        <f t="shared" si="135"/>
        <v>62400</v>
      </c>
      <c r="I60" s="55">
        <v>4</v>
      </c>
      <c r="J60" s="56">
        <v>1.3</v>
      </c>
      <c r="K60" s="55">
        <v>1300</v>
      </c>
      <c r="L60" s="55">
        <f t="shared" si="136"/>
        <v>5200</v>
      </c>
      <c r="M60" s="55">
        <f t="shared" si="137"/>
        <v>62400</v>
      </c>
      <c r="N60" s="55">
        <f t="shared" si="8"/>
        <v>0</v>
      </c>
      <c r="O60" s="56">
        <f t="shared" si="11"/>
        <v>0</v>
      </c>
      <c r="P60" s="55">
        <f t="shared" si="12"/>
        <v>0</v>
      </c>
      <c r="Q60" s="55">
        <f t="shared" si="4"/>
        <v>0</v>
      </c>
      <c r="R60" s="55">
        <f t="shared" si="5"/>
        <v>0</v>
      </c>
    </row>
    <row r="61" spans="1:19" s="1" customFormat="1" ht="24.75" customHeight="1" x14ac:dyDescent="0.25">
      <c r="B61" s="28">
        <v>3</v>
      </c>
      <c r="C61" s="29" t="s">
        <v>30</v>
      </c>
      <c r="D61" s="30">
        <f>SUM(D62:D64)</f>
        <v>5</v>
      </c>
      <c r="E61" s="31"/>
      <c r="F61" s="30"/>
      <c r="G61" s="30">
        <f t="shared" ref="G61:H61" si="138">SUM(G62:G64)</f>
        <v>7100</v>
      </c>
      <c r="H61" s="30">
        <f t="shared" si="138"/>
        <v>85200</v>
      </c>
      <c r="I61" s="30">
        <f>SUM(I62:I64)</f>
        <v>5</v>
      </c>
      <c r="J61" s="31"/>
      <c r="K61" s="30"/>
      <c r="L61" s="30">
        <f t="shared" ref="L61:M61" si="139">SUM(L62:L64)</f>
        <v>7100</v>
      </c>
      <c r="M61" s="30">
        <f t="shared" si="139"/>
        <v>85200</v>
      </c>
      <c r="N61" s="30">
        <f t="shared" si="8"/>
        <v>0</v>
      </c>
      <c r="O61" s="31"/>
      <c r="P61" s="30"/>
      <c r="Q61" s="30">
        <f t="shared" si="4"/>
        <v>0</v>
      </c>
      <c r="R61" s="30">
        <f t="shared" si="5"/>
        <v>0</v>
      </c>
    </row>
    <row r="62" spans="1:19" s="25" customFormat="1" ht="24.75" customHeight="1" x14ac:dyDescent="0.25">
      <c r="A62" s="1"/>
      <c r="B62" s="54"/>
      <c r="C62" s="36" t="s">
        <v>3</v>
      </c>
      <c r="D62" s="55">
        <v>1</v>
      </c>
      <c r="E62" s="56">
        <v>2.2000000000000002</v>
      </c>
      <c r="F62" s="55">
        <v>2200</v>
      </c>
      <c r="G62" s="55">
        <f t="shared" ref="G62:G64" si="140">F62*D62</f>
        <v>2200</v>
      </c>
      <c r="H62" s="55">
        <f t="shared" ref="H62:H64" si="141">G62*12</f>
        <v>26400</v>
      </c>
      <c r="I62" s="55">
        <v>1</v>
      </c>
      <c r="J62" s="56">
        <v>2.2000000000000002</v>
      </c>
      <c r="K62" s="55">
        <v>2200</v>
      </c>
      <c r="L62" s="55">
        <f t="shared" ref="L62:L64" si="142">K62*I62</f>
        <v>2200</v>
      </c>
      <c r="M62" s="55">
        <f t="shared" ref="M62:M64" si="143">L62*12</f>
        <v>26400</v>
      </c>
      <c r="N62" s="55">
        <f t="shared" si="8"/>
        <v>0</v>
      </c>
      <c r="O62" s="56">
        <f t="shared" si="11"/>
        <v>0</v>
      </c>
      <c r="P62" s="55">
        <f t="shared" si="12"/>
        <v>0</v>
      </c>
      <c r="Q62" s="55">
        <f t="shared" si="4"/>
        <v>0</v>
      </c>
      <c r="R62" s="55">
        <f t="shared" si="5"/>
        <v>0</v>
      </c>
      <c r="S62" s="1"/>
    </row>
    <row r="63" spans="1:19" s="25" customFormat="1" ht="24.75" customHeight="1" x14ac:dyDescent="0.25">
      <c r="A63" s="1"/>
      <c r="B63" s="54"/>
      <c r="C63" s="36" t="s">
        <v>6</v>
      </c>
      <c r="D63" s="55">
        <v>3</v>
      </c>
      <c r="E63" s="56">
        <v>1.3</v>
      </c>
      <c r="F63" s="55">
        <v>1300</v>
      </c>
      <c r="G63" s="55">
        <f t="shared" si="140"/>
        <v>3900</v>
      </c>
      <c r="H63" s="55">
        <f t="shared" si="141"/>
        <v>46800</v>
      </c>
      <c r="I63" s="55">
        <v>3</v>
      </c>
      <c r="J63" s="56">
        <v>1.3</v>
      </c>
      <c r="K63" s="55">
        <v>1300</v>
      </c>
      <c r="L63" s="55">
        <f t="shared" si="142"/>
        <v>3900</v>
      </c>
      <c r="M63" s="55">
        <f t="shared" si="143"/>
        <v>46800</v>
      </c>
      <c r="N63" s="55">
        <f t="shared" si="8"/>
        <v>0</v>
      </c>
      <c r="O63" s="56">
        <f t="shared" si="11"/>
        <v>0</v>
      </c>
      <c r="P63" s="55">
        <f t="shared" si="12"/>
        <v>0</v>
      </c>
      <c r="Q63" s="55">
        <f t="shared" si="4"/>
        <v>0</v>
      </c>
      <c r="R63" s="55">
        <f t="shared" si="5"/>
        <v>0</v>
      </c>
      <c r="S63" s="1"/>
    </row>
    <row r="64" spans="1:19" s="25" customFormat="1" ht="24.75" customHeight="1" thickBot="1" x14ac:dyDescent="0.3">
      <c r="A64" s="1"/>
      <c r="B64" s="54"/>
      <c r="C64" s="36" t="s">
        <v>10</v>
      </c>
      <c r="D64" s="55">
        <v>1</v>
      </c>
      <c r="E64" s="56">
        <v>1</v>
      </c>
      <c r="F64" s="55">
        <v>1000</v>
      </c>
      <c r="G64" s="55">
        <f t="shared" si="140"/>
        <v>1000</v>
      </c>
      <c r="H64" s="55">
        <f t="shared" si="141"/>
        <v>12000</v>
      </c>
      <c r="I64" s="55">
        <v>1</v>
      </c>
      <c r="J64" s="56">
        <v>1</v>
      </c>
      <c r="K64" s="55">
        <v>1000</v>
      </c>
      <c r="L64" s="55">
        <f t="shared" si="142"/>
        <v>1000</v>
      </c>
      <c r="M64" s="55">
        <f t="shared" si="143"/>
        <v>12000</v>
      </c>
      <c r="N64" s="55">
        <f t="shared" si="8"/>
        <v>0</v>
      </c>
      <c r="O64" s="56">
        <f t="shared" si="11"/>
        <v>0</v>
      </c>
      <c r="P64" s="55">
        <f t="shared" si="12"/>
        <v>0</v>
      </c>
      <c r="Q64" s="55">
        <f t="shared" si="4"/>
        <v>0</v>
      </c>
      <c r="R64" s="55">
        <f t="shared" si="5"/>
        <v>0</v>
      </c>
      <c r="S64" s="1"/>
    </row>
    <row r="65" spans="2:20" s="6" customFormat="1" ht="24.75" customHeight="1" thickBot="1" x14ac:dyDescent="0.3">
      <c r="B65" s="21" t="s">
        <v>31</v>
      </c>
      <c r="C65" s="71" t="s">
        <v>19</v>
      </c>
      <c r="D65" s="81">
        <f>SUM(D66:D67)</f>
        <v>4</v>
      </c>
      <c r="E65" s="81"/>
      <c r="F65" s="81"/>
      <c r="G65" s="81">
        <f>SUM(G66:G67)</f>
        <v>7700</v>
      </c>
      <c r="H65" s="81">
        <f>SUM(H66:H67)</f>
        <v>92400</v>
      </c>
      <c r="I65" s="81">
        <f>SUM(I66:I67)</f>
        <v>4</v>
      </c>
      <c r="J65" s="81"/>
      <c r="K65" s="81"/>
      <c r="L65" s="81">
        <f>SUM(L66:L67)</f>
        <v>7700</v>
      </c>
      <c r="M65" s="81">
        <f>SUM(M66:M67)</f>
        <v>92400</v>
      </c>
      <c r="N65" s="81">
        <f t="shared" si="8"/>
        <v>0</v>
      </c>
      <c r="O65" s="81"/>
      <c r="P65" s="81"/>
      <c r="Q65" s="81">
        <f t="shared" si="4"/>
        <v>0</v>
      </c>
      <c r="R65" s="81">
        <f t="shared" si="5"/>
        <v>0</v>
      </c>
    </row>
    <row r="66" spans="2:20" s="1" customFormat="1" ht="24.75" customHeight="1" x14ac:dyDescent="0.25">
      <c r="B66" s="27"/>
      <c r="C66" s="53" t="s">
        <v>5</v>
      </c>
      <c r="D66" s="34">
        <v>1</v>
      </c>
      <c r="E66" s="35">
        <v>3.8</v>
      </c>
      <c r="F66" s="34">
        <v>3800</v>
      </c>
      <c r="G66" s="34">
        <f t="shared" ref="G66:G67" si="144">F66*D66</f>
        <v>3800</v>
      </c>
      <c r="H66" s="34">
        <f t="shared" ref="H66:H67" si="145">G66*12</f>
        <v>45600</v>
      </c>
      <c r="I66" s="34">
        <v>1</v>
      </c>
      <c r="J66" s="35">
        <v>3.8</v>
      </c>
      <c r="K66" s="34">
        <v>3800</v>
      </c>
      <c r="L66" s="34">
        <f t="shared" ref="L66:L67" si="146">K66*I66</f>
        <v>3800</v>
      </c>
      <c r="M66" s="34">
        <f t="shared" ref="M66:M67" si="147">L66*12</f>
        <v>45600</v>
      </c>
      <c r="N66" s="34">
        <f t="shared" si="8"/>
        <v>0</v>
      </c>
      <c r="O66" s="35">
        <f t="shared" si="11"/>
        <v>0</v>
      </c>
      <c r="P66" s="34">
        <f t="shared" si="12"/>
        <v>0</v>
      </c>
      <c r="Q66" s="34">
        <f t="shared" si="4"/>
        <v>0</v>
      </c>
      <c r="R66" s="34">
        <f t="shared" si="5"/>
        <v>0</v>
      </c>
    </row>
    <row r="67" spans="2:20" s="1" customFormat="1" ht="24.75" customHeight="1" thickBot="1" x14ac:dyDescent="0.3">
      <c r="B67" s="57"/>
      <c r="C67" s="82" t="s">
        <v>6</v>
      </c>
      <c r="D67" s="83">
        <v>3</v>
      </c>
      <c r="E67" s="84">
        <v>1.3</v>
      </c>
      <c r="F67" s="83">
        <v>1300</v>
      </c>
      <c r="G67" s="85">
        <f t="shared" si="144"/>
        <v>3900</v>
      </c>
      <c r="H67" s="85">
        <f t="shared" si="145"/>
        <v>46800</v>
      </c>
      <c r="I67" s="83">
        <v>3</v>
      </c>
      <c r="J67" s="84">
        <v>1.3</v>
      </c>
      <c r="K67" s="83">
        <v>1300</v>
      </c>
      <c r="L67" s="85">
        <f t="shared" si="146"/>
        <v>3900</v>
      </c>
      <c r="M67" s="85">
        <f t="shared" si="147"/>
        <v>46800</v>
      </c>
      <c r="N67" s="83">
        <f>I67-D67</f>
        <v>0</v>
      </c>
      <c r="O67" s="84">
        <f t="shared" ref="O67:P67" si="148">J67-E67</f>
        <v>0</v>
      </c>
      <c r="P67" s="83">
        <f t="shared" si="148"/>
        <v>0</v>
      </c>
      <c r="Q67" s="85">
        <f t="shared" ref="Q67" si="149">L67-G67</f>
        <v>0</v>
      </c>
      <c r="R67" s="85">
        <f t="shared" ref="R67" si="150">M67-H67</f>
        <v>0</v>
      </c>
    </row>
    <row r="68" spans="2:20" s="1" customFormat="1" ht="18.75" customHeight="1" x14ac:dyDescent="0.25">
      <c r="B68" s="58"/>
      <c r="C68" s="86"/>
      <c r="D68" s="87"/>
      <c r="E68" s="87"/>
      <c r="F68" s="87"/>
      <c r="G68" s="88"/>
      <c r="H68" s="88"/>
      <c r="I68" s="87"/>
      <c r="J68" s="87"/>
      <c r="K68" s="87"/>
      <c r="L68" s="88"/>
      <c r="M68" s="88"/>
      <c r="N68" s="87"/>
      <c r="O68" s="87"/>
      <c r="P68" s="87"/>
      <c r="Q68" s="88"/>
      <c r="R68" s="88"/>
      <c r="T68" s="59"/>
    </row>
    <row r="69" spans="2:20" x14ac:dyDescent="0.25">
      <c r="C69" s="89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</row>
  </sheetData>
  <mergeCells count="4">
    <mergeCell ref="D4:H4"/>
    <mergeCell ref="I4:M4"/>
    <mergeCell ref="N4:R4"/>
    <mergeCell ref="B3:R3"/>
  </mergeCells>
  <printOptions horizontalCentered="1"/>
  <pageMargins left="0.196850393700787" right="0.196850393700787" top="0.79" bottom="0.39" header="0" footer="0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საშტატო  დანართი</vt:lpstr>
      <vt:lpstr>'საშტატო  დანართი'!Print_Area</vt:lpstr>
      <vt:lpstr>'საშტატო  დანართი'!Print_Titles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Zhordania</cp:lastModifiedBy>
  <cp:lastPrinted>2019-09-04T06:28:55Z</cp:lastPrinted>
  <dcterms:created xsi:type="dcterms:W3CDTF">2014-01-17T16:13:18Z</dcterms:created>
  <dcterms:modified xsi:type="dcterms:W3CDTF">2019-09-04T07:15:41Z</dcterms:modified>
</cp:coreProperties>
</file>